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chacofactur" sheetId="1" r:id="rId1"/>
    <sheet name="chacousu" sheetId="2" r:id="rId2"/>
  </sheets>
  <definedNames/>
  <calcPr fullCalcOnLoad="1"/>
</workbook>
</file>

<file path=xl/sharedStrings.xml><?xml version="1.0" encoding="utf-8"?>
<sst xmlns="http://schemas.openxmlformats.org/spreadsheetml/2006/main" count="266" uniqueCount="94">
  <si>
    <t>PROVINCIA DE CHACO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</si>
  <si>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</si>
  <si>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</si>
  <si>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</si>
  <si>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</si>
  <si>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</si>
  <si>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</si>
  <si>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</si>
  <si>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</si>
  <si>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</si>
  <si>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</si>
  <si>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</si>
  <si>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</si>
  <si>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</si>
  <si>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</si>
  <si>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</si>
  <si>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12 de Octubre</t>
  </si>
  <si>
    <t>SECHEEP</t>
  </si>
  <si>
    <t>GUMEM</t>
  </si>
  <si>
    <t>Total 12 de Octubre</t>
  </si>
  <si>
    <t>1º de Mayo</t>
  </si>
  <si>
    <t>Total 1º de Mayo</t>
  </si>
  <si>
    <t>2 de Abril</t>
  </si>
  <si>
    <t>Total 2 de Abril</t>
  </si>
  <si>
    <t>25 de Mayo</t>
  </si>
  <si>
    <t>Coop Agrop. Machagai Ltda.</t>
  </si>
  <si>
    <t>Total 25 de Mayo</t>
  </si>
  <si>
    <t>9 de Julio</t>
  </si>
  <si>
    <t>Coop Agrop. Las Breñas Ltda.</t>
  </si>
  <si>
    <t>Total 9 de Julio</t>
  </si>
  <si>
    <t>Almirante Brown</t>
  </si>
  <si>
    <t>Total Almirante Brown</t>
  </si>
  <si>
    <t>Bermejo</t>
  </si>
  <si>
    <t>Total Bermejo</t>
  </si>
  <si>
    <t>Chacabuco</t>
  </si>
  <si>
    <t>Coop Agrop. Charata Ltda.</t>
  </si>
  <si>
    <t>Coop de Charata de agua, ser. y viv. Ltd</t>
  </si>
  <si>
    <t>Total Chacabuco</t>
  </si>
  <si>
    <t>Comandante Fernández</t>
  </si>
  <si>
    <t>Coop Agrop. La Unión</t>
  </si>
  <si>
    <t>Total Comandante Fernández</t>
  </si>
  <si>
    <t>Fray Justo Sta. María de Oro</t>
  </si>
  <si>
    <t>Total Fray Justo Sta. María de Oro</t>
  </si>
  <si>
    <t>General Belgrano</t>
  </si>
  <si>
    <t>Total General Belgrano</t>
  </si>
  <si>
    <t>General Donovan</t>
  </si>
  <si>
    <t>Total General Donovan</t>
  </si>
  <si>
    <t>General Güemes</t>
  </si>
  <si>
    <t>Coop de Provisión Norte Chaqueño Ltda.</t>
  </si>
  <si>
    <t>Total General Güemes</t>
  </si>
  <si>
    <t>Independencia</t>
  </si>
  <si>
    <t>Total Independencia</t>
  </si>
  <si>
    <t>Libertad</t>
  </si>
  <si>
    <t>Total Libertad</t>
  </si>
  <si>
    <t>Libertador Gral. San Martín</t>
  </si>
  <si>
    <t>Coop Agricola Toba Algodonera Ltda.</t>
  </si>
  <si>
    <t>Total Libertador Gral. San Martín</t>
  </si>
  <si>
    <t>Maipú</t>
  </si>
  <si>
    <t>Coop Energetica Maipú Ltda.</t>
  </si>
  <si>
    <t>Total Maipú</t>
  </si>
  <si>
    <t>Mayor Luis J. Fontana</t>
  </si>
  <si>
    <t>Coop Agricola Villa Angela</t>
  </si>
  <si>
    <t>Total Mayor Luis J. Fontana</t>
  </si>
  <si>
    <t>O'Higgins</t>
  </si>
  <si>
    <t>Total O'Higgins</t>
  </si>
  <si>
    <t>Presidencia de la Plaza</t>
  </si>
  <si>
    <t>Coop de Elect. Rural Las Colonias Ltda.</t>
  </si>
  <si>
    <t>Total Presidencia de la Plaza</t>
  </si>
  <si>
    <t>Quitilipi</t>
  </si>
  <si>
    <t>Total Quitilipi</t>
  </si>
  <si>
    <t>San Fernando</t>
  </si>
  <si>
    <t>Total San Fernando</t>
  </si>
  <si>
    <t>San Lorenzo</t>
  </si>
  <si>
    <t>Coop de Villa Berthet</t>
  </si>
  <si>
    <t>Total San Lorenzo</t>
  </si>
  <si>
    <t>Sargento Cabral</t>
  </si>
  <si>
    <t>Total Sargento Cabral</t>
  </si>
  <si>
    <t>Tapenagá</t>
  </si>
  <si>
    <t>Total Tapenagá</t>
  </si>
  <si>
    <t>TOTAL SECHEP</t>
  </si>
  <si>
    <t>TOTAL COOPERATIVAS CHACO</t>
  </si>
  <si>
    <t>TOTAL GUMEM</t>
  </si>
  <si>
    <t>TOTAL CHACO</t>
  </si>
  <si>
    <t>Cantidad de usuarios</t>
  </si>
  <si>
    <t>Coop de 2 de Abril (estimada)</t>
  </si>
  <si>
    <t>Coop Agrop. Santa Sylvina (estimada)</t>
  </si>
  <si>
    <t>Coop de Coronel Du Graty (estimado)</t>
  </si>
  <si>
    <t>Coop Agrop. Santa Sylvina (estimado)</t>
  </si>
  <si>
    <t>Coop de Electr. Rural. Corzuela (estimdo)</t>
  </si>
  <si>
    <t>Se ha completado información de Electrificación Rural</t>
  </si>
  <si>
    <t>AÑO 2014</t>
  </si>
  <si>
    <t>Coop de Electr. Rural. Corzuela</t>
  </si>
  <si>
    <t>TOTAL SECHEEP</t>
  </si>
  <si>
    <t>SECHEEP no ha enviado información para este año. Se repiten datos del año 2013.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</si>
</sst>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0" xfId="5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A85" sqref="A85"/>
    </sheetView>
  </sheetViews>
  <sheetFormatPr defaultColWidth="11.421875" defaultRowHeight="12.75"/>
  <cols>
    <col min="1" max="1" width="25.57421875" style="0" customWidth="1"/>
    <col min="2" max="2" width="35.7109375" style="0" customWidth="1"/>
    <col min="3" max="3" width="13.421875" style="0" customWidth="1"/>
    <col min="9" max="9" width="8.28125" style="0" customWidth="1"/>
    <col min="10" max="10" width="8.7109375" style="0" customWidth="1"/>
    <col min="11" max="11" width="9.7109375" style="0" customWidth="1"/>
    <col min="12" max="13" width="9.28125" style="0" customWidth="1"/>
  </cols>
  <sheetData>
    <row r="1" spans="1:13" ht="12.75">
      <c r="A1" s="1" t="s">
        <v>90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B3" s="1"/>
      <c r="C3" s="18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8" customFormat="1" ht="12.75">
      <c r="A7" s="8" t="s">
        <v>16</v>
      </c>
      <c r="B7" s="8" t="s">
        <v>17</v>
      </c>
      <c r="C7" s="16">
        <f>SUM(D7:M7)</f>
        <v>41759.468</v>
      </c>
      <c r="D7" s="16">
        <v>20577.812</v>
      </c>
      <c r="E7" s="16">
        <v>4864.086</v>
      </c>
      <c r="F7" s="16">
        <v>9781.979</v>
      </c>
      <c r="G7" s="16">
        <v>33.45</v>
      </c>
      <c r="H7" s="16">
        <v>3035.981</v>
      </c>
      <c r="I7" s="16">
        <v>0</v>
      </c>
      <c r="J7" s="16">
        <v>0</v>
      </c>
      <c r="K7" s="16">
        <v>1509.224</v>
      </c>
      <c r="L7" s="16">
        <v>1757.167</v>
      </c>
      <c r="M7" s="16">
        <v>199.769</v>
      </c>
    </row>
    <row r="8" spans="1:13" s="8" customFormat="1" ht="12.75">
      <c r="A8" s="8" t="s">
        <v>16</v>
      </c>
      <c r="B8" s="8" t="s">
        <v>18</v>
      </c>
      <c r="C8" s="20">
        <f aca="true" t="shared" si="0" ref="C8:C71">SUM(D8:M8)</f>
        <v>194.04</v>
      </c>
      <c r="D8" s="20">
        <v>0</v>
      </c>
      <c r="E8" s="20">
        <v>0</v>
      </c>
      <c r="F8" s="20">
        <v>194.04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  <row r="9" spans="1:13" s="12" customFormat="1" ht="12.75">
      <c r="A9" s="11" t="s">
        <v>19</v>
      </c>
      <c r="C9" s="6">
        <f t="shared" si="0"/>
        <v>41953.508</v>
      </c>
      <c r="D9" s="6">
        <f>+D7+D8</f>
        <v>20577.812</v>
      </c>
      <c r="E9" s="6">
        <f aca="true" t="shared" si="1" ref="E9:M9">+E7+E8</f>
        <v>4864.086</v>
      </c>
      <c r="F9" s="6">
        <f t="shared" si="1"/>
        <v>9976.019</v>
      </c>
      <c r="G9" s="6">
        <f t="shared" si="1"/>
        <v>33.45</v>
      </c>
      <c r="H9" s="6">
        <f t="shared" si="1"/>
        <v>3035.981</v>
      </c>
      <c r="I9" s="6">
        <f t="shared" si="1"/>
        <v>0</v>
      </c>
      <c r="J9" s="6">
        <f t="shared" si="1"/>
        <v>0</v>
      </c>
      <c r="K9" s="6">
        <f t="shared" si="1"/>
        <v>1509.224</v>
      </c>
      <c r="L9" s="6">
        <f t="shared" si="1"/>
        <v>1757.167</v>
      </c>
      <c r="M9" s="6">
        <f t="shared" si="1"/>
        <v>199.769</v>
      </c>
    </row>
    <row r="10" spans="1:13" s="8" customFormat="1" ht="12.75">
      <c r="A10" s="8" t="s">
        <v>20</v>
      </c>
      <c r="B10" s="8" t="s">
        <v>17</v>
      </c>
      <c r="C10" s="16">
        <f t="shared" si="0"/>
        <v>15726.478000000001</v>
      </c>
      <c r="D10" s="16">
        <v>9532.66</v>
      </c>
      <c r="E10" s="16">
        <v>1224.794</v>
      </c>
      <c r="F10" s="16">
        <v>1231.934</v>
      </c>
      <c r="G10" s="16">
        <v>65.931</v>
      </c>
      <c r="H10" s="16">
        <v>574.072</v>
      </c>
      <c r="I10" s="16">
        <v>0</v>
      </c>
      <c r="J10" s="16">
        <v>0</v>
      </c>
      <c r="K10" s="16">
        <v>699.629</v>
      </c>
      <c r="L10" s="16">
        <v>2284.575</v>
      </c>
      <c r="M10" s="16">
        <v>112.883</v>
      </c>
    </row>
    <row r="11" spans="1:13" s="10" customFormat="1" ht="12.75">
      <c r="A11" s="4" t="s">
        <v>21</v>
      </c>
      <c r="C11" s="6">
        <f t="shared" si="0"/>
        <v>15726.478000000001</v>
      </c>
      <c r="D11" s="6">
        <f>+D10</f>
        <v>9532.66</v>
      </c>
      <c r="E11" s="6">
        <f aca="true" t="shared" si="2" ref="E11:M11">+E10</f>
        <v>1224.794</v>
      </c>
      <c r="F11" s="6">
        <f t="shared" si="2"/>
        <v>1231.934</v>
      </c>
      <c r="G11" s="6">
        <f t="shared" si="2"/>
        <v>65.931</v>
      </c>
      <c r="H11" s="6">
        <f t="shared" si="2"/>
        <v>574.072</v>
      </c>
      <c r="I11" s="6">
        <f t="shared" si="2"/>
        <v>0</v>
      </c>
      <c r="J11" s="6">
        <f t="shared" si="2"/>
        <v>0</v>
      </c>
      <c r="K11" s="6">
        <f t="shared" si="2"/>
        <v>699.629</v>
      </c>
      <c r="L11" s="6">
        <f t="shared" si="2"/>
        <v>2284.575</v>
      </c>
      <c r="M11" s="6">
        <f t="shared" si="2"/>
        <v>112.883</v>
      </c>
    </row>
    <row r="12" spans="1:13" s="8" customFormat="1" ht="12.75">
      <c r="A12" s="8" t="s">
        <v>22</v>
      </c>
      <c r="B12" s="8" t="s">
        <v>17</v>
      </c>
      <c r="C12" s="16">
        <f t="shared" si="0"/>
        <v>12362.89</v>
      </c>
      <c r="D12" s="16">
        <v>6757.486</v>
      </c>
      <c r="E12" s="16">
        <v>1572.95</v>
      </c>
      <c r="F12" s="16">
        <v>1795.858</v>
      </c>
      <c r="G12" s="16">
        <v>29.802</v>
      </c>
      <c r="H12" s="16">
        <v>630.637</v>
      </c>
      <c r="I12" s="16">
        <v>0</v>
      </c>
      <c r="J12" s="16">
        <v>0</v>
      </c>
      <c r="K12" s="16">
        <v>347.936</v>
      </c>
      <c r="L12" s="16">
        <v>1174.077</v>
      </c>
      <c r="M12" s="16">
        <v>54.144</v>
      </c>
    </row>
    <row r="13" spans="1:13" s="8" customFormat="1" ht="12.75">
      <c r="A13" s="8" t="s">
        <v>22</v>
      </c>
      <c r="B13" s="8" t="s">
        <v>84</v>
      </c>
      <c r="C13" s="16">
        <f t="shared" si="0"/>
        <v>480</v>
      </c>
      <c r="D13" s="16">
        <v>0</v>
      </c>
      <c r="E13" s="16">
        <v>80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400</v>
      </c>
      <c r="M13" s="16">
        <v>0</v>
      </c>
    </row>
    <row r="14" spans="1:13" s="12" customFormat="1" ht="12.75">
      <c r="A14" s="11" t="s">
        <v>23</v>
      </c>
      <c r="C14" s="6">
        <f t="shared" si="0"/>
        <v>12842.89</v>
      </c>
      <c r="D14" s="6">
        <f>+D12+D13</f>
        <v>6757.486</v>
      </c>
      <c r="E14" s="6">
        <f aca="true" t="shared" si="3" ref="E14:M14">+E12+E13</f>
        <v>1652.95</v>
      </c>
      <c r="F14" s="6">
        <f t="shared" si="3"/>
        <v>1795.858</v>
      </c>
      <c r="G14" s="6">
        <f t="shared" si="3"/>
        <v>29.802</v>
      </c>
      <c r="H14" s="6">
        <f t="shared" si="3"/>
        <v>630.637</v>
      </c>
      <c r="I14" s="6">
        <f t="shared" si="3"/>
        <v>0</v>
      </c>
      <c r="J14" s="6">
        <f t="shared" si="3"/>
        <v>0</v>
      </c>
      <c r="K14" s="6">
        <f t="shared" si="3"/>
        <v>347.936</v>
      </c>
      <c r="L14" s="6">
        <f t="shared" si="3"/>
        <v>1574.077</v>
      </c>
      <c r="M14" s="6">
        <f t="shared" si="3"/>
        <v>54.144</v>
      </c>
    </row>
    <row r="15" spans="1:13" s="8" customFormat="1" ht="12.75">
      <c r="A15" s="8" t="s">
        <v>24</v>
      </c>
      <c r="B15" s="8" t="s">
        <v>25</v>
      </c>
      <c r="C15" s="20">
        <f t="shared" si="0"/>
        <v>1708.117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1708.117</v>
      </c>
      <c r="M15" s="20">
        <v>0</v>
      </c>
    </row>
    <row r="16" spans="1:13" s="8" customFormat="1" ht="12.75">
      <c r="A16" s="8" t="s">
        <v>24</v>
      </c>
      <c r="B16" s="8" t="s">
        <v>17</v>
      </c>
      <c r="C16" s="16">
        <f t="shared" si="0"/>
        <v>34629.344000000005</v>
      </c>
      <c r="D16" s="16">
        <v>21224.807</v>
      </c>
      <c r="E16" s="16">
        <v>4352.944</v>
      </c>
      <c r="F16" s="16">
        <v>3546.923</v>
      </c>
      <c r="G16" s="16">
        <v>672.406</v>
      </c>
      <c r="H16" s="16">
        <v>1450.27</v>
      </c>
      <c r="I16" s="16">
        <v>0</v>
      </c>
      <c r="J16" s="16">
        <v>0</v>
      </c>
      <c r="K16" s="16">
        <v>1016.826</v>
      </c>
      <c r="L16" s="16">
        <v>1983.243</v>
      </c>
      <c r="M16" s="16">
        <v>381.925</v>
      </c>
    </row>
    <row r="17" spans="1:13" s="10" customFormat="1" ht="12.75">
      <c r="A17" s="4" t="s">
        <v>26</v>
      </c>
      <c r="C17" s="6">
        <f t="shared" si="0"/>
        <v>36337.461</v>
      </c>
      <c r="D17" s="6">
        <f>+D15+D16</f>
        <v>21224.807</v>
      </c>
      <c r="E17" s="6">
        <f aca="true" t="shared" si="4" ref="E17:M17">+E15+E16</f>
        <v>4352.944</v>
      </c>
      <c r="F17" s="6">
        <f t="shared" si="4"/>
        <v>3546.923</v>
      </c>
      <c r="G17" s="6">
        <f t="shared" si="4"/>
        <v>672.406</v>
      </c>
      <c r="H17" s="6">
        <f t="shared" si="4"/>
        <v>1450.27</v>
      </c>
      <c r="I17" s="6">
        <f t="shared" si="4"/>
        <v>0</v>
      </c>
      <c r="J17" s="6">
        <f t="shared" si="4"/>
        <v>0</v>
      </c>
      <c r="K17" s="6">
        <f t="shared" si="4"/>
        <v>1016.826</v>
      </c>
      <c r="L17" s="6">
        <f t="shared" si="4"/>
        <v>3691.3599999999997</v>
      </c>
      <c r="M17" s="6">
        <f t="shared" si="4"/>
        <v>381.925</v>
      </c>
    </row>
    <row r="18" spans="1:13" s="8" customFormat="1" ht="12.75">
      <c r="A18" s="8" t="s">
        <v>27</v>
      </c>
      <c r="B18" s="8" t="s">
        <v>28</v>
      </c>
      <c r="C18" s="16">
        <f t="shared" si="0"/>
        <v>2269.83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2269.83</v>
      </c>
      <c r="M18" s="16">
        <v>0</v>
      </c>
    </row>
    <row r="19" spans="1:13" s="8" customFormat="1" ht="12.75">
      <c r="A19" s="8" t="s">
        <v>27</v>
      </c>
      <c r="B19" s="8" t="s">
        <v>17</v>
      </c>
      <c r="C19" s="16">
        <f t="shared" si="0"/>
        <v>42857.288</v>
      </c>
      <c r="D19" s="16">
        <v>26603.855</v>
      </c>
      <c r="E19" s="16">
        <v>5391.001</v>
      </c>
      <c r="F19" s="16">
        <v>3292.994</v>
      </c>
      <c r="G19" s="16">
        <v>99.519</v>
      </c>
      <c r="H19" s="16">
        <v>2727.471</v>
      </c>
      <c r="I19" s="16">
        <v>0</v>
      </c>
      <c r="J19" s="16">
        <v>0</v>
      </c>
      <c r="K19" s="16">
        <v>1796.544</v>
      </c>
      <c r="L19" s="16">
        <v>2571.175</v>
      </c>
      <c r="M19" s="16">
        <v>374.729</v>
      </c>
    </row>
    <row r="20" spans="1:13" s="12" customFormat="1" ht="12.75">
      <c r="A20" s="11" t="s">
        <v>29</v>
      </c>
      <c r="C20" s="6">
        <f t="shared" si="0"/>
        <v>45127.117999999995</v>
      </c>
      <c r="D20" s="6">
        <f>+D18+D19</f>
        <v>26603.855</v>
      </c>
      <c r="E20" s="6">
        <f aca="true" t="shared" si="5" ref="E20:M20">+E18+E19</f>
        <v>5391.001</v>
      </c>
      <c r="F20" s="6">
        <f t="shared" si="5"/>
        <v>3292.994</v>
      </c>
      <c r="G20" s="6">
        <f t="shared" si="5"/>
        <v>99.519</v>
      </c>
      <c r="H20" s="6">
        <f t="shared" si="5"/>
        <v>2727.471</v>
      </c>
      <c r="I20" s="6">
        <f t="shared" si="5"/>
        <v>0</v>
      </c>
      <c r="J20" s="6">
        <f t="shared" si="5"/>
        <v>0</v>
      </c>
      <c r="K20" s="6">
        <f t="shared" si="5"/>
        <v>1796.544</v>
      </c>
      <c r="L20" s="6">
        <f t="shared" si="5"/>
        <v>4841.005</v>
      </c>
      <c r="M20" s="6">
        <f t="shared" si="5"/>
        <v>374.729</v>
      </c>
    </row>
    <row r="21" spans="1:13" s="8" customFormat="1" ht="12.75">
      <c r="A21" s="8" t="s">
        <v>30</v>
      </c>
      <c r="B21" s="8" t="s">
        <v>17</v>
      </c>
      <c r="C21" s="16">
        <f t="shared" si="0"/>
        <v>50058.878</v>
      </c>
      <c r="D21" s="16">
        <v>25109.702</v>
      </c>
      <c r="E21" s="16">
        <v>5088.608</v>
      </c>
      <c r="F21" s="16">
        <v>1892.371</v>
      </c>
      <c r="G21" s="16">
        <v>281.832</v>
      </c>
      <c r="H21" s="16">
        <v>2415.433</v>
      </c>
      <c r="I21" s="16">
        <v>0</v>
      </c>
      <c r="J21" s="16">
        <v>0</v>
      </c>
      <c r="K21" s="16">
        <v>2083.676</v>
      </c>
      <c r="L21" s="16">
        <v>2012.157</v>
      </c>
      <c r="M21" s="16">
        <v>11175.099</v>
      </c>
    </row>
    <row r="22" spans="1:13" s="12" customFormat="1" ht="12.75">
      <c r="A22" s="11" t="s">
        <v>31</v>
      </c>
      <c r="C22" s="6">
        <f t="shared" si="0"/>
        <v>50058.878</v>
      </c>
      <c r="D22" s="6">
        <f>+D21</f>
        <v>25109.702</v>
      </c>
      <c r="E22" s="6">
        <f aca="true" t="shared" si="6" ref="E22:M22">+E21</f>
        <v>5088.608</v>
      </c>
      <c r="F22" s="6">
        <f t="shared" si="6"/>
        <v>1892.371</v>
      </c>
      <c r="G22" s="6">
        <f t="shared" si="6"/>
        <v>281.832</v>
      </c>
      <c r="H22" s="6">
        <f t="shared" si="6"/>
        <v>2415.433</v>
      </c>
      <c r="I22" s="6">
        <f t="shared" si="6"/>
        <v>0</v>
      </c>
      <c r="J22" s="6">
        <f t="shared" si="6"/>
        <v>0</v>
      </c>
      <c r="K22" s="6">
        <f t="shared" si="6"/>
        <v>2083.676</v>
      </c>
      <c r="L22" s="6">
        <f t="shared" si="6"/>
        <v>2012.157</v>
      </c>
      <c r="M22" s="6">
        <f t="shared" si="6"/>
        <v>11175.099</v>
      </c>
    </row>
    <row r="23" spans="1:13" s="8" customFormat="1" ht="12.75">
      <c r="A23" s="8" t="s">
        <v>32</v>
      </c>
      <c r="B23" s="8" t="s">
        <v>17</v>
      </c>
      <c r="C23" s="16">
        <f t="shared" si="0"/>
        <v>36121.712999999996</v>
      </c>
      <c r="D23" s="16">
        <v>21117.158</v>
      </c>
      <c r="E23" s="16">
        <v>2872.149</v>
      </c>
      <c r="F23" s="16">
        <v>3900.428</v>
      </c>
      <c r="G23" s="16">
        <v>687.619</v>
      </c>
      <c r="H23" s="16">
        <v>2453.204</v>
      </c>
      <c r="I23" s="16">
        <v>0</v>
      </c>
      <c r="J23" s="16">
        <v>1579.084</v>
      </c>
      <c r="K23" s="16">
        <v>1483.519</v>
      </c>
      <c r="L23" s="16">
        <v>1847.702</v>
      </c>
      <c r="M23" s="16">
        <v>180.85</v>
      </c>
    </row>
    <row r="24" spans="1:13" s="12" customFormat="1" ht="12.75">
      <c r="A24" s="11" t="s">
        <v>33</v>
      </c>
      <c r="C24" s="6">
        <f t="shared" si="0"/>
        <v>36121.712999999996</v>
      </c>
      <c r="D24" s="6">
        <f>+D23</f>
        <v>21117.158</v>
      </c>
      <c r="E24" s="6">
        <f aca="true" t="shared" si="7" ref="E24:M24">+E23</f>
        <v>2872.149</v>
      </c>
      <c r="F24" s="6">
        <f t="shared" si="7"/>
        <v>3900.428</v>
      </c>
      <c r="G24" s="6">
        <f t="shared" si="7"/>
        <v>687.619</v>
      </c>
      <c r="H24" s="6">
        <f t="shared" si="7"/>
        <v>2453.204</v>
      </c>
      <c r="I24" s="6">
        <f t="shared" si="7"/>
        <v>0</v>
      </c>
      <c r="J24" s="6">
        <f t="shared" si="7"/>
        <v>1579.084</v>
      </c>
      <c r="K24" s="6">
        <f t="shared" si="7"/>
        <v>1483.519</v>
      </c>
      <c r="L24" s="6">
        <f t="shared" si="7"/>
        <v>1847.702</v>
      </c>
      <c r="M24" s="6">
        <f t="shared" si="7"/>
        <v>180.85</v>
      </c>
    </row>
    <row r="25" spans="1:13" s="8" customFormat="1" ht="12.75">
      <c r="A25" s="8" t="s">
        <v>34</v>
      </c>
      <c r="B25" s="8" t="s">
        <v>35</v>
      </c>
      <c r="C25" s="23">
        <f t="shared" si="0"/>
        <v>1755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176</v>
      </c>
      <c r="L25" s="23">
        <v>1579</v>
      </c>
      <c r="M25" s="23">
        <v>0</v>
      </c>
    </row>
    <row r="26" spans="1:13" s="8" customFormat="1" ht="12.75">
      <c r="A26" s="8" t="s">
        <v>34</v>
      </c>
      <c r="B26" s="8" t="s">
        <v>17</v>
      </c>
      <c r="C26" s="16">
        <f t="shared" si="0"/>
        <v>69204.276</v>
      </c>
      <c r="D26" s="16">
        <v>41764.173</v>
      </c>
      <c r="E26" s="16">
        <v>11186.008</v>
      </c>
      <c r="F26" s="16">
        <v>4695.349</v>
      </c>
      <c r="G26" s="16">
        <v>11.188</v>
      </c>
      <c r="H26" s="16">
        <v>3500.098</v>
      </c>
      <c r="I26" s="16">
        <v>0</v>
      </c>
      <c r="J26" s="16">
        <v>0</v>
      </c>
      <c r="K26" s="16">
        <v>2563.472</v>
      </c>
      <c r="L26" s="16">
        <v>4638.895</v>
      </c>
      <c r="M26" s="16">
        <v>845.093</v>
      </c>
    </row>
    <row r="27" spans="1:13" s="8" customFormat="1" ht="12.75">
      <c r="A27" s="8" t="s">
        <v>34</v>
      </c>
      <c r="B27" s="8" t="s">
        <v>36</v>
      </c>
      <c r="C27" s="22">
        <f t="shared" si="0"/>
        <v>2058.413</v>
      </c>
      <c r="D27" s="22">
        <v>465.861</v>
      </c>
      <c r="E27" s="22">
        <v>0</v>
      </c>
      <c r="F27" s="22">
        <v>3.515</v>
      </c>
      <c r="G27" s="22">
        <v>36.119</v>
      </c>
      <c r="H27" s="22">
        <v>82.568</v>
      </c>
      <c r="I27" s="22">
        <v>0</v>
      </c>
      <c r="J27" s="22">
        <v>0</v>
      </c>
      <c r="K27" s="22">
        <v>92.006</v>
      </c>
      <c r="L27" s="22">
        <v>1336.329</v>
      </c>
      <c r="M27" s="22">
        <v>42.015</v>
      </c>
    </row>
    <row r="28" spans="1:13" s="10" customFormat="1" ht="12.75">
      <c r="A28" s="4" t="s">
        <v>37</v>
      </c>
      <c r="C28" s="6">
        <f t="shared" si="0"/>
        <v>73017.689</v>
      </c>
      <c r="D28" s="6">
        <f>+D25+D26+D27</f>
        <v>42230.034</v>
      </c>
      <c r="E28" s="6">
        <f aca="true" t="shared" si="8" ref="E28:M28">+E25+E26+E27</f>
        <v>11186.008</v>
      </c>
      <c r="F28" s="6">
        <f t="shared" si="8"/>
        <v>4698.8640000000005</v>
      </c>
      <c r="G28" s="6">
        <f t="shared" si="8"/>
        <v>47.307</v>
      </c>
      <c r="H28" s="6">
        <f t="shared" si="8"/>
        <v>3582.666</v>
      </c>
      <c r="I28" s="6">
        <f t="shared" si="8"/>
        <v>0</v>
      </c>
      <c r="J28" s="6">
        <f t="shared" si="8"/>
        <v>0</v>
      </c>
      <c r="K28" s="6">
        <f t="shared" si="8"/>
        <v>2831.478</v>
      </c>
      <c r="L28" s="6">
        <f t="shared" si="8"/>
        <v>7554.224</v>
      </c>
      <c r="M28" s="6">
        <f t="shared" si="8"/>
        <v>887.108</v>
      </c>
    </row>
    <row r="29" spans="1:13" s="8" customFormat="1" ht="12.75">
      <c r="A29" s="8" t="s">
        <v>38</v>
      </c>
      <c r="B29" s="8" t="s">
        <v>39</v>
      </c>
      <c r="C29" s="22">
        <f t="shared" si="0"/>
        <v>9406.544</v>
      </c>
      <c r="D29" s="22">
        <v>1069.252</v>
      </c>
      <c r="E29" s="22">
        <v>323.846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616.052</v>
      </c>
      <c r="L29" s="22">
        <v>7397.394</v>
      </c>
      <c r="M29" s="22">
        <v>0</v>
      </c>
    </row>
    <row r="30" spans="1:13" s="8" customFormat="1" ht="12.75">
      <c r="A30" s="8" t="s">
        <v>38</v>
      </c>
      <c r="B30" s="8" t="s">
        <v>17</v>
      </c>
      <c r="C30" s="16">
        <f t="shared" si="0"/>
        <v>198344.032</v>
      </c>
      <c r="D30" s="16">
        <v>119967.598</v>
      </c>
      <c r="E30" s="16">
        <v>34739.153</v>
      </c>
      <c r="F30" s="16">
        <v>11847.52</v>
      </c>
      <c r="G30" s="16">
        <v>600.573</v>
      </c>
      <c r="H30" s="16">
        <v>7924.996</v>
      </c>
      <c r="I30" s="16">
        <v>0</v>
      </c>
      <c r="J30" s="16">
        <v>0</v>
      </c>
      <c r="K30" s="16">
        <v>9280.734</v>
      </c>
      <c r="L30" s="16">
        <v>11443.894</v>
      </c>
      <c r="M30" s="16">
        <v>2539.564</v>
      </c>
    </row>
    <row r="31" spans="1:13" s="10" customFormat="1" ht="12.75">
      <c r="A31" s="4" t="s">
        <v>40</v>
      </c>
      <c r="C31" s="6">
        <f t="shared" si="0"/>
        <v>207750.576</v>
      </c>
      <c r="D31" s="6">
        <f>+D29+D30</f>
        <v>121036.84999999999</v>
      </c>
      <c r="E31" s="6">
        <f aca="true" t="shared" si="9" ref="E31:M31">+E29+E30</f>
        <v>35062.998999999996</v>
      </c>
      <c r="F31" s="6">
        <f t="shared" si="9"/>
        <v>11847.52</v>
      </c>
      <c r="G31" s="6">
        <f t="shared" si="9"/>
        <v>600.573</v>
      </c>
      <c r="H31" s="6">
        <f t="shared" si="9"/>
        <v>7924.996</v>
      </c>
      <c r="I31" s="6">
        <f t="shared" si="9"/>
        <v>0</v>
      </c>
      <c r="J31" s="6">
        <f t="shared" si="9"/>
        <v>0</v>
      </c>
      <c r="K31" s="6">
        <f t="shared" si="9"/>
        <v>9896.786</v>
      </c>
      <c r="L31" s="6">
        <f t="shared" si="9"/>
        <v>18841.288</v>
      </c>
      <c r="M31" s="6">
        <f t="shared" si="9"/>
        <v>2539.564</v>
      </c>
    </row>
    <row r="32" spans="1:13" s="8" customFormat="1" ht="12.75">
      <c r="A32" s="8" t="s">
        <v>41</v>
      </c>
      <c r="B32" s="8" t="s">
        <v>85</v>
      </c>
      <c r="C32" s="16">
        <f t="shared" si="0"/>
        <v>2090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2090</v>
      </c>
      <c r="M32" s="16">
        <v>0</v>
      </c>
    </row>
    <row r="33" spans="1:13" s="8" customFormat="1" ht="12.75">
      <c r="A33" s="8" t="s">
        <v>41</v>
      </c>
      <c r="B33" s="8" t="s">
        <v>17</v>
      </c>
      <c r="C33" s="16">
        <f t="shared" si="0"/>
        <v>18802.216999999997</v>
      </c>
      <c r="D33" s="16">
        <v>8301.018</v>
      </c>
      <c r="E33" s="16">
        <v>1944.278</v>
      </c>
      <c r="F33" s="16">
        <v>2921.502</v>
      </c>
      <c r="G33" s="16">
        <v>136.899</v>
      </c>
      <c r="H33" s="16">
        <v>1057.962</v>
      </c>
      <c r="I33" s="16">
        <v>0</v>
      </c>
      <c r="J33" s="16">
        <v>0</v>
      </c>
      <c r="K33" s="16">
        <v>832.832</v>
      </c>
      <c r="L33" s="16">
        <v>2148.251</v>
      </c>
      <c r="M33" s="16">
        <v>1459.475</v>
      </c>
    </row>
    <row r="34" spans="1:13" s="10" customFormat="1" ht="12.75">
      <c r="A34" s="4" t="s">
        <v>42</v>
      </c>
      <c r="C34" s="6">
        <f t="shared" si="0"/>
        <v>20892.216999999997</v>
      </c>
      <c r="D34" s="6">
        <f>+D32+D33</f>
        <v>8301.018</v>
      </c>
      <c r="E34" s="6">
        <f aca="true" t="shared" si="10" ref="E34:M34">+E32+E33</f>
        <v>1944.278</v>
      </c>
      <c r="F34" s="6">
        <f t="shared" si="10"/>
        <v>2921.502</v>
      </c>
      <c r="G34" s="6">
        <f t="shared" si="10"/>
        <v>136.899</v>
      </c>
      <c r="H34" s="6">
        <f t="shared" si="10"/>
        <v>1057.962</v>
      </c>
      <c r="I34" s="6">
        <f t="shared" si="10"/>
        <v>0</v>
      </c>
      <c r="J34" s="6">
        <f t="shared" si="10"/>
        <v>0</v>
      </c>
      <c r="K34" s="6">
        <f t="shared" si="10"/>
        <v>832.832</v>
      </c>
      <c r="L34" s="6">
        <f t="shared" si="10"/>
        <v>4238.251</v>
      </c>
      <c r="M34" s="6">
        <f t="shared" si="10"/>
        <v>1459.475</v>
      </c>
    </row>
    <row r="35" spans="1:13" s="8" customFormat="1" ht="12.75">
      <c r="A35" s="8" t="s">
        <v>43</v>
      </c>
      <c r="B35" s="8" t="s">
        <v>17</v>
      </c>
      <c r="C35" s="16">
        <f t="shared" si="0"/>
        <v>14770.360999999999</v>
      </c>
      <c r="D35" s="16">
        <v>9315.749</v>
      </c>
      <c r="E35" s="16">
        <v>1923.424</v>
      </c>
      <c r="F35" s="16">
        <v>757.269</v>
      </c>
      <c r="G35" s="16">
        <v>33.076</v>
      </c>
      <c r="H35" s="16">
        <v>1199.972</v>
      </c>
      <c r="I35" s="16">
        <v>0</v>
      </c>
      <c r="J35" s="16">
        <v>0</v>
      </c>
      <c r="K35" s="16">
        <v>504.205</v>
      </c>
      <c r="L35" s="16">
        <v>978.12</v>
      </c>
      <c r="M35" s="16">
        <v>58.546</v>
      </c>
    </row>
    <row r="36" spans="1:13" s="8" customFormat="1" ht="12.75">
      <c r="A36" s="8" t="s">
        <v>43</v>
      </c>
      <c r="B36" s="15" t="s">
        <v>91</v>
      </c>
      <c r="C36" s="22">
        <f t="shared" si="0"/>
        <v>1374.2450000000001</v>
      </c>
      <c r="D36" s="22">
        <v>0</v>
      </c>
      <c r="E36" s="22">
        <v>0</v>
      </c>
      <c r="F36" s="22">
        <v>0</v>
      </c>
      <c r="G36" s="22">
        <v>41.182</v>
      </c>
      <c r="H36" s="22">
        <v>0</v>
      </c>
      <c r="I36" s="22">
        <v>0</v>
      </c>
      <c r="J36" s="22">
        <v>0</v>
      </c>
      <c r="K36" s="22">
        <v>35.922</v>
      </c>
      <c r="L36" s="22">
        <v>1297.141</v>
      </c>
      <c r="M36" s="22">
        <v>0</v>
      </c>
    </row>
    <row r="37" spans="1:13" s="12" customFormat="1" ht="12.75">
      <c r="A37" s="11" t="s">
        <v>44</v>
      </c>
      <c r="B37" s="14"/>
      <c r="C37" s="6">
        <f t="shared" si="0"/>
        <v>16144.606</v>
      </c>
      <c r="D37" s="6">
        <f>+D35+D36</f>
        <v>9315.749</v>
      </c>
      <c r="E37" s="6">
        <f aca="true" t="shared" si="11" ref="E37:M37">+E35+E36</f>
        <v>1923.424</v>
      </c>
      <c r="F37" s="6">
        <f t="shared" si="11"/>
        <v>757.269</v>
      </c>
      <c r="G37" s="6">
        <f t="shared" si="11"/>
        <v>74.25800000000001</v>
      </c>
      <c r="H37" s="6">
        <f t="shared" si="11"/>
        <v>1199.972</v>
      </c>
      <c r="I37" s="6">
        <f t="shared" si="11"/>
        <v>0</v>
      </c>
      <c r="J37" s="6">
        <f t="shared" si="11"/>
        <v>0</v>
      </c>
      <c r="K37" s="6">
        <f t="shared" si="11"/>
        <v>540.127</v>
      </c>
      <c r="L37" s="6">
        <f t="shared" si="11"/>
        <v>2275.261</v>
      </c>
      <c r="M37" s="6">
        <f t="shared" si="11"/>
        <v>58.546</v>
      </c>
    </row>
    <row r="38" spans="1:13" s="8" customFormat="1" ht="12.75">
      <c r="A38" s="8" t="s">
        <v>45</v>
      </c>
      <c r="B38" s="8" t="s">
        <v>17</v>
      </c>
      <c r="C38" s="16">
        <f t="shared" si="0"/>
        <v>28996.231</v>
      </c>
      <c r="D38" s="16">
        <v>13503.392</v>
      </c>
      <c r="E38" s="16">
        <v>1828.713</v>
      </c>
      <c r="F38" s="16">
        <v>5804.445</v>
      </c>
      <c r="G38" s="16">
        <v>3768.555</v>
      </c>
      <c r="H38" s="16">
        <v>1546.849</v>
      </c>
      <c r="I38" s="16">
        <v>0</v>
      </c>
      <c r="J38" s="16">
        <v>0</v>
      </c>
      <c r="K38" s="16">
        <v>1007.846</v>
      </c>
      <c r="L38" s="16">
        <v>1419.245</v>
      </c>
      <c r="M38" s="16">
        <v>117.186</v>
      </c>
    </row>
    <row r="39" spans="1:13" s="10" customFormat="1" ht="12.75">
      <c r="A39" s="4" t="s">
        <v>46</v>
      </c>
      <c r="C39" s="6">
        <f t="shared" si="0"/>
        <v>28996.231</v>
      </c>
      <c r="D39" s="6">
        <f>+D38</f>
        <v>13503.392</v>
      </c>
      <c r="E39" s="6">
        <f aca="true" t="shared" si="12" ref="E39:M39">+E38</f>
        <v>1828.713</v>
      </c>
      <c r="F39" s="6">
        <f t="shared" si="12"/>
        <v>5804.445</v>
      </c>
      <c r="G39" s="6">
        <f t="shared" si="12"/>
        <v>3768.555</v>
      </c>
      <c r="H39" s="6">
        <f t="shared" si="12"/>
        <v>1546.849</v>
      </c>
      <c r="I39" s="6">
        <f t="shared" si="12"/>
        <v>0</v>
      </c>
      <c r="J39" s="6">
        <f t="shared" si="12"/>
        <v>0</v>
      </c>
      <c r="K39" s="6">
        <f t="shared" si="12"/>
        <v>1007.846</v>
      </c>
      <c r="L39" s="6">
        <f t="shared" si="12"/>
        <v>1419.245</v>
      </c>
      <c r="M39" s="6">
        <f t="shared" si="12"/>
        <v>117.186</v>
      </c>
    </row>
    <row r="40" spans="1:13" s="8" customFormat="1" ht="12.75">
      <c r="A40" s="8" t="s">
        <v>47</v>
      </c>
      <c r="B40" s="8" t="s">
        <v>17</v>
      </c>
      <c r="C40" s="16">
        <f t="shared" si="0"/>
        <v>75708.43</v>
      </c>
      <c r="D40" s="16">
        <v>46739.582</v>
      </c>
      <c r="E40" s="16">
        <v>12198.132</v>
      </c>
      <c r="F40" s="16">
        <v>2715.099</v>
      </c>
      <c r="G40" s="16">
        <v>698.631</v>
      </c>
      <c r="H40" s="16">
        <v>2743.155</v>
      </c>
      <c r="I40" s="16">
        <v>0</v>
      </c>
      <c r="J40" s="16">
        <v>0</v>
      </c>
      <c r="K40" s="16">
        <v>5589.451</v>
      </c>
      <c r="L40" s="16">
        <v>3986.506</v>
      </c>
      <c r="M40" s="16">
        <v>1037.874</v>
      </c>
    </row>
    <row r="41" spans="1:13" s="8" customFormat="1" ht="12.75">
      <c r="A41" s="8" t="s">
        <v>47</v>
      </c>
      <c r="B41" s="8" t="s">
        <v>48</v>
      </c>
      <c r="C41" s="20">
        <f t="shared" si="0"/>
        <v>3005.755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3005.755</v>
      </c>
      <c r="M41" s="20">
        <v>0</v>
      </c>
    </row>
    <row r="42" spans="1:13" s="10" customFormat="1" ht="12.75">
      <c r="A42" s="4" t="s">
        <v>49</v>
      </c>
      <c r="C42" s="6">
        <f t="shared" si="0"/>
        <v>78714.185</v>
      </c>
      <c r="D42" s="6">
        <f>+D40+D41</f>
        <v>46739.582</v>
      </c>
      <c r="E42" s="6">
        <f aca="true" t="shared" si="13" ref="E42:M42">+E40+E41</f>
        <v>12198.132</v>
      </c>
      <c r="F42" s="6">
        <f t="shared" si="13"/>
        <v>2715.099</v>
      </c>
      <c r="G42" s="6">
        <f t="shared" si="13"/>
        <v>698.631</v>
      </c>
      <c r="H42" s="6">
        <f t="shared" si="13"/>
        <v>2743.155</v>
      </c>
      <c r="I42" s="6">
        <f t="shared" si="13"/>
        <v>0</v>
      </c>
      <c r="J42" s="6">
        <f t="shared" si="13"/>
        <v>0</v>
      </c>
      <c r="K42" s="6">
        <f t="shared" si="13"/>
        <v>5589.451</v>
      </c>
      <c r="L42" s="6">
        <f t="shared" si="13"/>
        <v>6992.261</v>
      </c>
      <c r="M42" s="6">
        <f t="shared" si="13"/>
        <v>1037.874</v>
      </c>
    </row>
    <row r="43" spans="1:13" s="8" customFormat="1" ht="12.75">
      <c r="A43" s="8" t="s">
        <v>50</v>
      </c>
      <c r="B43" s="8" t="s">
        <v>17</v>
      </c>
      <c r="C43" s="16">
        <f t="shared" si="0"/>
        <v>22426.575</v>
      </c>
      <c r="D43" s="16">
        <v>12808.999</v>
      </c>
      <c r="E43" s="16">
        <v>3283</v>
      </c>
      <c r="F43" s="16">
        <v>2002.87</v>
      </c>
      <c r="G43" s="16">
        <v>182.759</v>
      </c>
      <c r="H43" s="16">
        <v>2243.343</v>
      </c>
      <c r="I43" s="16">
        <v>0</v>
      </c>
      <c r="J43" s="16">
        <v>0</v>
      </c>
      <c r="K43" s="16">
        <v>978.08</v>
      </c>
      <c r="L43" s="16">
        <v>809.789</v>
      </c>
      <c r="M43" s="16">
        <v>117.735</v>
      </c>
    </row>
    <row r="44" spans="1:13" s="12" customFormat="1" ht="12.75">
      <c r="A44" s="11" t="s">
        <v>51</v>
      </c>
      <c r="C44" s="6">
        <f t="shared" si="0"/>
        <v>22426.575</v>
      </c>
      <c r="D44" s="6">
        <f>+D43</f>
        <v>12808.999</v>
      </c>
      <c r="E44" s="6">
        <f aca="true" t="shared" si="14" ref="E44:M44">+E43</f>
        <v>3283</v>
      </c>
      <c r="F44" s="6">
        <f t="shared" si="14"/>
        <v>2002.87</v>
      </c>
      <c r="G44" s="6">
        <f t="shared" si="14"/>
        <v>182.759</v>
      </c>
      <c r="H44" s="6">
        <f t="shared" si="14"/>
        <v>2243.343</v>
      </c>
      <c r="I44" s="6">
        <f t="shared" si="14"/>
        <v>0</v>
      </c>
      <c r="J44" s="6">
        <f t="shared" si="14"/>
        <v>0</v>
      </c>
      <c r="K44" s="6">
        <f t="shared" si="14"/>
        <v>978.08</v>
      </c>
      <c r="L44" s="6">
        <f t="shared" si="14"/>
        <v>809.789</v>
      </c>
      <c r="M44" s="6">
        <f t="shared" si="14"/>
        <v>117.735</v>
      </c>
    </row>
    <row r="45" spans="1:13" s="8" customFormat="1" ht="12.75">
      <c r="A45" s="8" t="s">
        <v>52</v>
      </c>
      <c r="B45" s="8" t="s">
        <v>17</v>
      </c>
      <c r="C45" s="16">
        <f t="shared" si="0"/>
        <v>49842.475999999995</v>
      </c>
      <c r="D45" s="16">
        <v>9077.94</v>
      </c>
      <c r="E45" s="16">
        <v>980.521</v>
      </c>
      <c r="F45" s="16">
        <v>35114.674</v>
      </c>
      <c r="G45" s="16">
        <v>1540.198</v>
      </c>
      <c r="H45" s="16">
        <v>697.916</v>
      </c>
      <c r="I45" s="16">
        <v>0</v>
      </c>
      <c r="J45" s="16">
        <v>0</v>
      </c>
      <c r="K45" s="16">
        <v>485.415</v>
      </c>
      <c r="L45" s="16">
        <v>1744.125</v>
      </c>
      <c r="M45" s="16">
        <v>201.687</v>
      </c>
    </row>
    <row r="46" spans="1:13" s="8" customFormat="1" ht="12.75">
      <c r="A46" s="8" t="s">
        <v>52</v>
      </c>
      <c r="B46" s="8" t="s">
        <v>18</v>
      </c>
      <c r="C46" s="20">
        <f t="shared" si="0"/>
        <v>15292.86</v>
      </c>
      <c r="D46" s="20">
        <v>0</v>
      </c>
      <c r="E46" s="20">
        <v>0</v>
      </c>
      <c r="F46" s="20">
        <v>15292.86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</row>
    <row r="47" spans="1:13" s="10" customFormat="1" ht="12.75">
      <c r="A47" s="4" t="s">
        <v>53</v>
      </c>
      <c r="C47" s="6">
        <f t="shared" si="0"/>
        <v>65135.335999999996</v>
      </c>
      <c r="D47" s="6">
        <f>+D45+D46</f>
        <v>9077.94</v>
      </c>
      <c r="E47" s="6">
        <f aca="true" t="shared" si="15" ref="E47:M47">+E45+E46</f>
        <v>980.521</v>
      </c>
      <c r="F47" s="6">
        <f t="shared" si="15"/>
        <v>50407.534</v>
      </c>
      <c r="G47" s="6">
        <f t="shared" si="15"/>
        <v>1540.198</v>
      </c>
      <c r="H47" s="6">
        <f t="shared" si="15"/>
        <v>697.916</v>
      </c>
      <c r="I47" s="6">
        <f t="shared" si="15"/>
        <v>0</v>
      </c>
      <c r="J47" s="6">
        <f t="shared" si="15"/>
        <v>0</v>
      </c>
      <c r="K47" s="6">
        <f t="shared" si="15"/>
        <v>485.415</v>
      </c>
      <c r="L47" s="6">
        <f t="shared" si="15"/>
        <v>1744.125</v>
      </c>
      <c r="M47" s="6">
        <f t="shared" si="15"/>
        <v>201.687</v>
      </c>
    </row>
    <row r="48" spans="1:13" s="8" customFormat="1" ht="12.75">
      <c r="A48" s="8" t="s">
        <v>54</v>
      </c>
      <c r="B48" s="8" t="s">
        <v>55</v>
      </c>
      <c r="C48" s="20">
        <f t="shared" si="0"/>
        <v>2067.775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185.211</v>
      </c>
      <c r="L48" s="20">
        <v>1882.564</v>
      </c>
      <c r="M48" s="20">
        <v>0</v>
      </c>
    </row>
    <row r="49" spans="1:13" s="8" customFormat="1" ht="12.75">
      <c r="A49" s="8" t="s">
        <v>54</v>
      </c>
      <c r="B49" s="8" t="s">
        <v>17</v>
      </c>
      <c r="C49" s="16">
        <f t="shared" si="0"/>
        <v>78031.738</v>
      </c>
      <c r="D49" s="16">
        <v>46282.888</v>
      </c>
      <c r="E49" s="16">
        <v>9343.627</v>
      </c>
      <c r="F49" s="16">
        <v>8341.081</v>
      </c>
      <c r="G49" s="16">
        <v>2050.644</v>
      </c>
      <c r="H49" s="16">
        <v>2901.009</v>
      </c>
      <c r="I49" s="16">
        <v>0</v>
      </c>
      <c r="J49" s="16">
        <v>0</v>
      </c>
      <c r="K49" s="16">
        <v>3260.453</v>
      </c>
      <c r="L49" s="16">
        <v>5317.858</v>
      </c>
      <c r="M49" s="16">
        <v>534.178</v>
      </c>
    </row>
    <row r="50" spans="1:13" s="12" customFormat="1" ht="12.75">
      <c r="A50" s="11" t="s">
        <v>56</v>
      </c>
      <c r="C50" s="6">
        <f t="shared" si="0"/>
        <v>80099.513</v>
      </c>
      <c r="D50" s="6">
        <f>+D48+D49</f>
        <v>46282.888</v>
      </c>
      <c r="E50" s="6">
        <f aca="true" t="shared" si="16" ref="E50:M50">+E48+E49</f>
        <v>9343.627</v>
      </c>
      <c r="F50" s="6">
        <f t="shared" si="16"/>
        <v>8341.081</v>
      </c>
      <c r="G50" s="6">
        <f t="shared" si="16"/>
        <v>2050.644</v>
      </c>
      <c r="H50" s="6">
        <f t="shared" si="16"/>
        <v>2901.009</v>
      </c>
      <c r="I50" s="6">
        <f t="shared" si="16"/>
        <v>0</v>
      </c>
      <c r="J50" s="6">
        <f t="shared" si="16"/>
        <v>0</v>
      </c>
      <c r="K50" s="6">
        <f t="shared" si="16"/>
        <v>3445.6639999999998</v>
      </c>
      <c r="L50" s="6">
        <f t="shared" si="16"/>
        <v>7200.4220000000005</v>
      </c>
      <c r="M50" s="6">
        <f t="shared" si="16"/>
        <v>534.178</v>
      </c>
    </row>
    <row r="51" spans="1:13" s="8" customFormat="1" ht="12.75">
      <c r="A51" s="8" t="s">
        <v>57</v>
      </c>
      <c r="B51" s="8" t="s">
        <v>17</v>
      </c>
      <c r="C51" s="16">
        <f t="shared" si="0"/>
        <v>25898.044</v>
      </c>
      <c r="D51" s="16">
        <v>14824.868</v>
      </c>
      <c r="E51" s="16">
        <v>4192.003</v>
      </c>
      <c r="F51" s="16">
        <v>1140.388</v>
      </c>
      <c r="G51" s="16">
        <v>160.75</v>
      </c>
      <c r="H51" s="16">
        <v>1005.105</v>
      </c>
      <c r="I51" s="16">
        <v>0</v>
      </c>
      <c r="J51" s="16">
        <v>0</v>
      </c>
      <c r="K51" s="16">
        <v>1094.29</v>
      </c>
      <c r="L51" s="16">
        <v>3179.956</v>
      </c>
      <c r="M51" s="16">
        <v>300.684</v>
      </c>
    </row>
    <row r="52" spans="1:13" s="8" customFormat="1" ht="12.75">
      <c r="A52" s="8" t="s">
        <v>57</v>
      </c>
      <c r="B52" s="8" t="s">
        <v>58</v>
      </c>
      <c r="C52" s="22">
        <f t="shared" si="0"/>
        <v>2731.332</v>
      </c>
      <c r="D52" s="22">
        <v>0</v>
      </c>
      <c r="E52" s="22">
        <v>0</v>
      </c>
      <c r="F52" s="22">
        <v>184.68</v>
      </c>
      <c r="G52" s="22">
        <v>0</v>
      </c>
      <c r="H52" s="22">
        <v>6.353</v>
      </c>
      <c r="I52" s="22">
        <v>0</v>
      </c>
      <c r="J52" s="22">
        <v>84.106</v>
      </c>
      <c r="K52" s="22">
        <v>140.198</v>
      </c>
      <c r="L52" s="22">
        <v>2315.995</v>
      </c>
      <c r="M52" s="22">
        <v>0</v>
      </c>
    </row>
    <row r="53" spans="1:13" s="10" customFormat="1" ht="12.75">
      <c r="A53" s="4" t="s">
        <v>59</v>
      </c>
      <c r="C53" s="6">
        <f t="shared" si="0"/>
        <v>28629.376</v>
      </c>
      <c r="D53" s="6">
        <f>+D51+D52</f>
        <v>14824.868</v>
      </c>
      <c r="E53" s="6">
        <f aca="true" t="shared" si="17" ref="E53:M53">+E51+E52</f>
        <v>4192.003</v>
      </c>
      <c r="F53" s="6">
        <f t="shared" si="17"/>
        <v>1325.068</v>
      </c>
      <c r="G53" s="6">
        <f t="shared" si="17"/>
        <v>160.75</v>
      </c>
      <c r="H53" s="6">
        <f t="shared" si="17"/>
        <v>1011.458</v>
      </c>
      <c r="I53" s="6">
        <f t="shared" si="17"/>
        <v>0</v>
      </c>
      <c r="J53" s="6">
        <f t="shared" si="17"/>
        <v>84.106</v>
      </c>
      <c r="K53" s="6">
        <f t="shared" si="17"/>
        <v>1234.488</v>
      </c>
      <c r="L53" s="6">
        <f t="shared" si="17"/>
        <v>5495.951</v>
      </c>
      <c r="M53" s="6">
        <f t="shared" si="17"/>
        <v>300.684</v>
      </c>
    </row>
    <row r="54" spans="1:13" s="8" customFormat="1" ht="12.75">
      <c r="A54" s="8" t="s">
        <v>60</v>
      </c>
      <c r="B54" s="13" t="s">
        <v>86</v>
      </c>
      <c r="C54" s="16">
        <f t="shared" si="0"/>
        <v>303</v>
      </c>
      <c r="D54" s="16">
        <v>303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</row>
    <row r="55" spans="1:13" s="8" customFormat="1" ht="12.75">
      <c r="A55" s="8" t="s">
        <v>60</v>
      </c>
      <c r="B55" s="8" t="s">
        <v>61</v>
      </c>
      <c r="C55" s="20">
        <f t="shared" si="0"/>
        <v>2640.84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174.78</v>
      </c>
      <c r="L55" s="20">
        <v>2466.06</v>
      </c>
      <c r="M55" s="20">
        <v>0</v>
      </c>
    </row>
    <row r="56" spans="1:13" s="8" customFormat="1" ht="12.75">
      <c r="A56" s="8" t="s">
        <v>60</v>
      </c>
      <c r="B56" s="8" t="s">
        <v>17</v>
      </c>
      <c r="C56" s="16">
        <f t="shared" si="0"/>
        <v>100673.11</v>
      </c>
      <c r="D56" s="16">
        <v>59945.153</v>
      </c>
      <c r="E56" s="16">
        <v>16828.622</v>
      </c>
      <c r="F56" s="16">
        <v>10598.778</v>
      </c>
      <c r="G56" s="16">
        <v>824.338</v>
      </c>
      <c r="H56" s="16">
        <v>3839.517</v>
      </c>
      <c r="I56" s="16">
        <v>0</v>
      </c>
      <c r="J56" s="16">
        <v>0</v>
      </c>
      <c r="K56" s="16">
        <v>3438.781</v>
      </c>
      <c r="L56" s="16">
        <v>3947.005</v>
      </c>
      <c r="M56" s="16">
        <v>1250.916</v>
      </c>
    </row>
    <row r="57" spans="1:13" s="10" customFormat="1" ht="12.75">
      <c r="A57" s="4" t="s">
        <v>62</v>
      </c>
      <c r="C57" s="6">
        <f t="shared" si="0"/>
        <v>103616.95</v>
      </c>
      <c r="D57" s="6">
        <f>+D54+D55+D56</f>
        <v>60248.153</v>
      </c>
      <c r="E57" s="6">
        <f aca="true" t="shared" si="18" ref="E57:M57">+E54+E55+E56</f>
        <v>16828.622</v>
      </c>
      <c r="F57" s="6">
        <f t="shared" si="18"/>
        <v>10598.778</v>
      </c>
      <c r="G57" s="6">
        <f t="shared" si="18"/>
        <v>824.338</v>
      </c>
      <c r="H57" s="6">
        <f t="shared" si="18"/>
        <v>3839.517</v>
      </c>
      <c r="I57" s="6">
        <f t="shared" si="18"/>
        <v>0</v>
      </c>
      <c r="J57" s="6">
        <f t="shared" si="18"/>
        <v>0</v>
      </c>
      <c r="K57" s="6">
        <f t="shared" si="18"/>
        <v>3613.561</v>
      </c>
      <c r="L57" s="6">
        <f t="shared" si="18"/>
        <v>6413.0650000000005</v>
      </c>
      <c r="M57" s="6">
        <f t="shared" si="18"/>
        <v>1250.916</v>
      </c>
    </row>
    <row r="58" spans="1:13" s="8" customFormat="1" ht="12.75">
      <c r="A58" s="8" t="s">
        <v>63</v>
      </c>
      <c r="B58" s="8" t="s">
        <v>17</v>
      </c>
      <c r="C58" s="16">
        <f t="shared" si="0"/>
        <v>22491.591</v>
      </c>
      <c r="D58" s="16">
        <v>14173.702</v>
      </c>
      <c r="E58" s="16">
        <v>2465.847</v>
      </c>
      <c r="F58" s="16">
        <v>1679.006</v>
      </c>
      <c r="G58" s="16">
        <v>176.035</v>
      </c>
      <c r="H58" s="16">
        <v>2175.703</v>
      </c>
      <c r="I58" s="16">
        <v>0</v>
      </c>
      <c r="J58" s="16">
        <v>0</v>
      </c>
      <c r="K58" s="16">
        <v>695.313</v>
      </c>
      <c r="L58" s="16">
        <v>932.325</v>
      </c>
      <c r="M58" s="16">
        <v>193.66</v>
      </c>
    </row>
    <row r="59" spans="1:13" s="12" customFormat="1" ht="12.75">
      <c r="A59" s="11" t="s">
        <v>64</v>
      </c>
      <c r="C59" s="6">
        <f t="shared" si="0"/>
        <v>22491.591</v>
      </c>
      <c r="D59" s="6">
        <f>+D58</f>
        <v>14173.702</v>
      </c>
      <c r="E59" s="6">
        <f aca="true" t="shared" si="19" ref="E59:M59">+E58</f>
        <v>2465.847</v>
      </c>
      <c r="F59" s="6">
        <f t="shared" si="19"/>
        <v>1679.006</v>
      </c>
      <c r="G59" s="6">
        <f t="shared" si="19"/>
        <v>176.035</v>
      </c>
      <c r="H59" s="6">
        <f t="shared" si="19"/>
        <v>2175.703</v>
      </c>
      <c r="I59" s="6">
        <f t="shared" si="19"/>
        <v>0</v>
      </c>
      <c r="J59" s="6">
        <f t="shared" si="19"/>
        <v>0</v>
      </c>
      <c r="K59" s="6">
        <f t="shared" si="19"/>
        <v>695.313</v>
      </c>
      <c r="L59" s="6">
        <f t="shared" si="19"/>
        <v>932.325</v>
      </c>
      <c r="M59" s="6">
        <f t="shared" si="19"/>
        <v>193.66</v>
      </c>
    </row>
    <row r="60" spans="1:13" s="8" customFormat="1" ht="12.75">
      <c r="A60" s="8" t="s">
        <v>65</v>
      </c>
      <c r="B60" s="8" t="s">
        <v>66</v>
      </c>
      <c r="C60" s="16">
        <f t="shared" si="0"/>
        <v>1078.6259999999997</v>
      </c>
      <c r="D60" s="16">
        <v>0</v>
      </c>
      <c r="E60" s="16">
        <v>0</v>
      </c>
      <c r="F60" s="16">
        <v>0</v>
      </c>
      <c r="G60" s="16">
        <v>1.952</v>
      </c>
      <c r="H60" s="16">
        <v>0</v>
      </c>
      <c r="I60" s="16">
        <v>0</v>
      </c>
      <c r="J60" s="16">
        <v>0</v>
      </c>
      <c r="K60" s="16">
        <v>78.889</v>
      </c>
      <c r="L60" s="16">
        <v>996.627</v>
      </c>
      <c r="M60" s="16">
        <v>1.158</v>
      </c>
    </row>
    <row r="61" spans="1:13" s="8" customFormat="1" ht="12.75">
      <c r="A61" s="8" t="s">
        <v>65</v>
      </c>
      <c r="B61" s="8" t="s">
        <v>17</v>
      </c>
      <c r="C61" s="16">
        <f t="shared" si="0"/>
        <v>16748.293</v>
      </c>
      <c r="D61" s="16">
        <v>9759.745</v>
      </c>
      <c r="E61" s="16">
        <v>2001.784</v>
      </c>
      <c r="F61" s="16">
        <v>2011.106</v>
      </c>
      <c r="G61" s="16">
        <v>260.783</v>
      </c>
      <c r="H61" s="16">
        <v>796.543</v>
      </c>
      <c r="I61" s="16">
        <v>0</v>
      </c>
      <c r="J61" s="16">
        <v>0</v>
      </c>
      <c r="K61" s="16">
        <v>639.143</v>
      </c>
      <c r="L61" s="16">
        <v>1152.256</v>
      </c>
      <c r="M61" s="16">
        <v>126.933</v>
      </c>
    </row>
    <row r="62" spans="1:13" s="10" customFormat="1" ht="12.75">
      <c r="A62" s="4" t="s">
        <v>67</v>
      </c>
      <c r="C62" s="6">
        <f>SUM(D62:M62)</f>
        <v>17826.919</v>
      </c>
      <c r="D62" s="6">
        <f>+D60+D61</f>
        <v>9759.745</v>
      </c>
      <c r="E62" s="6">
        <f aca="true" t="shared" si="20" ref="E62:M62">+E60+E61</f>
        <v>2001.784</v>
      </c>
      <c r="F62" s="6">
        <f t="shared" si="20"/>
        <v>2011.106</v>
      </c>
      <c r="G62" s="6">
        <f t="shared" si="20"/>
        <v>262.735</v>
      </c>
      <c r="H62" s="6">
        <f t="shared" si="20"/>
        <v>796.543</v>
      </c>
      <c r="I62" s="6">
        <f t="shared" si="20"/>
        <v>0</v>
      </c>
      <c r="J62" s="6">
        <f t="shared" si="20"/>
        <v>0</v>
      </c>
      <c r="K62" s="6">
        <f t="shared" si="20"/>
        <v>718.032</v>
      </c>
      <c r="L62" s="6">
        <f t="shared" si="20"/>
        <v>2148.883</v>
      </c>
      <c r="M62" s="6">
        <f t="shared" si="20"/>
        <v>128.091</v>
      </c>
    </row>
    <row r="63" spans="1:13" s="8" customFormat="1" ht="12.75">
      <c r="A63" s="8" t="s">
        <v>68</v>
      </c>
      <c r="B63" s="8" t="s">
        <v>17</v>
      </c>
      <c r="C63" s="16">
        <f t="shared" si="0"/>
        <v>43229.966</v>
      </c>
      <c r="D63" s="16">
        <v>27567.814</v>
      </c>
      <c r="E63" s="16">
        <v>6007.938</v>
      </c>
      <c r="F63" s="16">
        <v>4702.214</v>
      </c>
      <c r="G63" s="16">
        <v>297.042</v>
      </c>
      <c r="H63" s="16">
        <v>2092.465</v>
      </c>
      <c r="I63" s="16">
        <v>0</v>
      </c>
      <c r="J63" s="16">
        <v>0</v>
      </c>
      <c r="K63" s="16">
        <v>1197.134</v>
      </c>
      <c r="L63" s="16">
        <v>1004.548</v>
      </c>
      <c r="M63" s="16">
        <v>360.811</v>
      </c>
    </row>
    <row r="64" spans="1:13" s="12" customFormat="1" ht="12.75">
      <c r="A64" s="11" t="s">
        <v>69</v>
      </c>
      <c r="C64" s="6">
        <f t="shared" si="0"/>
        <v>43229.966</v>
      </c>
      <c r="D64" s="6">
        <f>+D63</f>
        <v>27567.814</v>
      </c>
      <c r="E64" s="6">
        <f aca="true" t="shared" si="21" ref="E64:M64">+E63</f>
        <v>6007.938</v>
      </c>
      <c r="F64" s="6">
        <f t="shared" si="21"/>
        <v>4702.214</v>
      </c>
      <c r="G64" s="6">
        <f t="shared" si="21"/>
        <v>297.042</v>
      </c>
      <c r="H64" s="6">
        <f t="shared" si="21"/>
        <v>2092.465</v>
      </c>
      <c r="I64" s="6">
        <f t="shared" si="21"/>
        <v>0</v>
      </c>
      <c r="J64" s="6">
        <f t="shared" si="21"/>
        <v>0</v>
      </c>
      <c r="K64" s="6">
        <f t="shared" si="21"/>
        <v>1197.134</v>
      </c>
      <c r="L64" s="6">
        <f t="shared" si="21"/>
        <v>1004.548</v>
      </c>
      <c r="M64" s="6">
        <f t="shared" si="21"/>
        <v>360.811</v>
      </c>
    </row>
    <row r="65" spans="1:13" s="8" customFormat="1" ht="12.75">
      <c r="A65" s="8" t="s">
        <v>70</v>
      </c>
      <c r="B65" s="8" t="s">
        <v>17</v>
      </c>
      <c r="C65" s="16">
        <f t="shared" si="0"/>
        <v>812225.654</v>
      </c>
      <c r="D65" s="16">
        <v>514046.761</v>
      </c>
      <c r="E65" s="16">
        <v>151687.368</v>
      </c>
      <c r="F65" s="16">
        <v>25738.322</v>
      </c>
      <c r="G65" s="16">
        <v>24974.18</v>
      </c>
      <c r="H65" s="16">
        <v>31799.349</v>
      </c>
      <c r="I65" s="16">
        <v>0</v>
      </c>
      <c r="J65" s="16">
        <v>0</v>
      </c>
      <c r="K65" s="16">
        <v>43980.401</v>
      </c>
      <c r="L65" s="16">
        <v>10957.357</v>
      </c>
      <c r="M65" s="16">
        <v>9041.916</v>
      </c>
    </row>
    <row r="66" spans="1:13" s="8" customFormat="1" ht="12.75">
      <c r="A66" s="8" t="s">
        <v>70</v>
      </c>
      <c r="B66" s="8" t="s">
        <v>18</v>
      </c>
      <c r="C66" s="20">
        <f t="shared" si="0"/>
        <v>20106.199999999997</v>
      </c>
      <c r="D66" s="20">
        <v>0</v>
      </c>
      <c r="E66" s="20">
        <v>10548.56</v>
      </c>
      <c r="F66" s="20">
        <v>9557.64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 s="12" customFormat="1" ht="12.75">
      <c r="A67" s="11" t="s">
        <v>71</v>
      </c>
      <c r="C67" s="6">
        <f t="shared" si="0"/>
        <v>832331.854</v>
      </c>
      <c r="D67" s="6">
        <f>+D65+D66</f>
        <v>514046.761</v>
      </c>
      <c r="E67" s="6">
        <f aca="true" t="shared" si="22" ref="E67:M67">+E65+E66</f>
        <v>162235.92799999999</v>
      </c>
      <c r="F67" s="6">
        <f t="shared" si="22"/>
        <v>35295.962</v>
      </c>
      <c r="G67" s="6">
        <f t="shared" si="22"/>
        <v>24974.18</v>
      </c>
      <c r="H67" s="6">
        <f t="shared" si="22"/>
        <v>31799.349</v>
      </c>
      <c r="I67" s="6">
        <f t="shared" si="22"/>
        <v>0</v>
      </c>
      <c r="J67" s="6">
        <f t="shared" si="22"/>
        <v>0</v>
      </c>
      <c r="K67" s="6">
        <f t="shared" si="22"/>
        <v>43980.401</v>
      </c>
      <c r="L67" s="6">
        <f t="shared" si="22"/>
        <v>10957.357</v>
      </c>
      <c r="M67" s="6">
        <f t="shared" si="22"/>
        <v>9041.916</v>
      </c>
    </row>
    <row r="68" spans="1:13" s="8" customFormat="1" ht="12.75">
      <c r="A68" s="8" t="s">
        <v>72</v>
      </c>
      <c r="B68" s="8" t="s">
        <v>17</v>
      </c>
      <c r="C68" s="16">
        <f t="shared" si="0"/>
        <v>15413.626000000002</v>
      </c>
      <c r="D68" s="16">
        <v>9656.286</v>
      </c>
      <c r="E68" s="16">
        <v>1807.503</v>
      </c>
      <c r="F68" s="16">
        <v>369.405</v>
      </c>
      <c r="G68" s="16">
        <v>88.094</v>
      </c>
      <c r="H68" s="16">
        <v>861.263</v>
      </c>
      <c r="I68" s="16">
        <v>0</v>
      </c>
      <c r="J68" s="16">
        <v>0</v>
      </c>
      <c r="K68" s="16">
        <v>616.68</v>
      </c>
      <c r="L68" s="16">
        <v>1852.937</v>
      </c>
      <c r="M68" s="16">
        <v>161.458</v>
      </c>
    </row>
    <row r="69" spans="1:13" s="8" customFormat="1" ht="12.75">
      <c r="A69" s="8" t="s">
        <v>72</v>
      </c>
      <c r="B69" s="8" t="s">
        <v>73</v>
      </c>
      <c r="C69" s="22">
        <f t="shared" si="0"/>
        <v>1584.0629999999999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220.443</v>
      </c>
      <c r="L69" s="22">
        <v>1363.62</v>
      </c>
      <c r="M69" s="22">
        <v>0</v>
      </c>
    </row>
    <row r="70" spans="1:13" s="10" customFormat="1" ht="12.75">
      <c r="A70" s="4" t="s">
        <v>74</v>
      </c>
      <c r="C70" s="6">
        <f t="shared" si="0"/>
        <v>16997.689</v>
      </c>
      <c r="D70" s="6">
        <f>+D68+D69</f>
        <v>9656.286</v>
      </c>
      <c r="E70" s="6">
        <f aca="true" t="shared" si="23" ref="E70:M70">+E68+E69</f>
        <v>1807.503</v>
      </c>
      <c r="F70" s="6">
        <f t="shared" si="23"/>
        <v>369.405</v>
      </c>
      <c r="G70" s="6">
        <f t="shared" si="23"/>
        <v>88.094</v>
      </c>
      <c r="H70" s="6">
        <f t="shared" si="23"/>
        <v>861.263</v>
      </c>
      <c r="I70" s="6">
        <f t="shared" si="23"/>
        <v>0</v>
      </c>
      <c r="J70" s="6">
        <f t="shared" si="23"/>
        <v>0</v>
      </c>
      <c r="K70" s="6">
        <f t="shared" si="23"/>
        <v>837.1229999999999</v>
      </c>
      <c r="L70" s="6">
        <f t="shared" si="23"/>
        <v>3216.557</v>
      </c>
      <c r="M70" s="6">
        <f t="shared" si="23"/>
        <v>161.458</v>
      </c>
    </row>
    <row r="71" spans="1:13" s="8" customFormat="1" ht="12.75">
      <c r="A71" s="8" t="s">
        <v>75</v>
      </c>
      <c r="B71" s="8" t="s">
        <v>17</v>
      </c>
      <c r="C71" s="16">
        <f t="shared" si="0"/>
        <v>17021.608</v>
      </c>
      <c r="D71" s="16">
        <v>11144.442</v>
      </c>
      <c r="E71" s="16">
        <v>1341.351</v>
      </c>
      <c r="F71" s="16">
        <v>405.592</v>
      </c>
      <c r="G71" s="16">
        <v>153.45</v>
      </c>
      <c r="H71" s="16">
        <v>1793.961</v>
      </c>
      <c r="I71" s="16">
        <v>0</v>
      </c>
      <c r="J71" s="16">
        <v>0</v>
      </c>
      <c r="K71" s="16">
        <v>936.064</v>
      </c>
      <c r="L71" s="16">
        <v>1137.683</v>
      </c>
      <c r="M71" s="16">
        <v>109.065</v>
      </c>
    </row>
    <row r="72" spans="1:13" s="12" customFormat="1" ht="12.75">
      <c r="A72" s="11" t="s">
        <v>76</v>
      </c>
      <c r="C72" s="6">
        <f>SUM(D72:M72)</f>
        <v>17021.608</v>
      </c>
      <c r="D72" s="6">
        <f>+D71</f>
        <v>11144.442</v>
      </c>
      <c r="E72" s="6">
        <f aca="true" t="shared" si="24" ref="E72:M72">+E71</f>
        <v>1341.351</v>
      </c>
      <c r="F72" s="6">
        <f t="shared" si="24"/>
        <v>405.592</v>
      </c>
      <c r="G72" s="6">
        <f t="shared" si="24"/>
        <v>153.45</v>
      </c>
      <c r="H72" s="6">
        <f t="shared" si="24"/>
        <v>1793.961</v>
      </c>
      <c r="I72" s="6">
        <f t="shared" si="24"/>
        <v>0</v>
      </c>
      <c r="J72" s="6">
        <f t="shared" si="24"/>
        <v>0</v>
      </c>
      <c r="K72" s="6">
        <f t="shared" si="24"/>
        <v>936.064</v>
      </c>
      <c r="L72" s="6">
        <f t="shared" si="24"/>
        <v>1137.683</v>
      </c>
      <c r="M72" s="6">
        <f t="shared" si="24"/>
        <v>109.065</v>
      </c>
    </row>
    <row r="73" spans="1:13" s="8" customFormat="1" ht="12.75">
      <c r="A73" s="8" t="s">
        <v>77</v>
      </c>
      <c r="B73" s="8" t="s">
        <v>17</v>
      </c>
      <c r="C73" s="16">
        <f>SUM(D73:M73)</f>
        <v>4084.391</v>
      </c>
      <c r="D73" s="16">
        <v>2387.002</v>
      </c>
      <c r="E73" s="16">
        <v>321.578</v>
      </c>
      <c r="F73" s="16">
        <v>114.685</v>
      </c>
      <c r="G73" s="16">
        <v>72.251</v>
      </c>
      <c r="H73" s="16">
        <v>455.084</v>
      </c>
      <c r="I73" s="16">
        <v>0</v>
      </c>
      <c r="J73" s="16">
        <v>0</v>
      </c>
      <c r="K73" s="16">
        <v>302.981</v>
      </c>
      <c r="L73" s="16">
        <v>369.201</v>
      </c>
      <c r="M73" s="16">
        <v>61.609</v>
      </c>
    </row>
    <row r="74" spans="1:13" s="12" customFormat="1" ht="12.75">
      <c r="A74" s="11" t="s">
        <v>78</v>
      </c>
      <c r="C74" s="6">
        <f>SUM(D74:M74)</f>
        <v>4084.391</v>
      </c>
      <c r="D74" s="6">
        <f>+D73</f>
        <v>2387.002</v>
      </c>
      <c r="E74" s="6">
        <f aca="true" t="shared" si="25" ref="E74:M74">+E73</f>
        <v>321.578</v>
      </c>
      <c r="F74" s="6">
        <f t="shared" si="25"/>
        <v>114.685</v>
      </c>
      <c r="G74" s="6">
        <f t="shared" si="25"/>
        <v>72.251</v>
      </c>
      <c r="H74" s="6">
        <f t="shared" si="25"/>
        <v>455.084</v>
      </c>
      <c r="I74" s="6">
        <f t="shared" si="25"/>
        <v>0</v>
      </c>
      <c r="J74" s="6">
        <f t="shared" si="25"/>
        <v>0</v>
      </c>
      <c r="K74" s="6">
        <f t="shared" si="25"/>
        <v>302.981</v>
      </c>
      <c r="L74" s="6">
        <f t="shared" si="25"/>
        <v>369.201</v>
      </c>
      <c r="M74" s="6">
        <f t="shared" si="25"/>
        <v>61.609</v>
      </c>
    </row>
    <row r="75" spans="3:13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s="10" customFormat="1" ht="12.75">
      <c r="A76" s="1" t="s">
        <v>92</v>
      </c>
      <c r="C76" s="6">
        <f>+C7+C10+C12+C16+C19+C21+C23+C26+C30+C33+C35+C38+C40+C43+C45+C49+C51+C56+C58+C61+C63+C65+C68+C71+C73</f>
        <v>1847428.678</v>
      </c>
      <c r="D76" s="6">
        <f>+D7+D10+D12+D16+D19+D21+D23+D26+D30+D33+D35+D38+D40+D43+D45+D49+D51+D56+D58+D61+D63+D65+D68+D71+D73</f>
        <v>1102190.5920000002</v>
      </c>
      <c r="E76" s="6">
        <f aca="true" t="shared" si="26" ref="E76:M76">+E7+E10+E12+E16+E19+E21+E23+E26+E30+E33+E35+E38+E40+E43+E45+E49+E51+E56+E58+E61+E63+E65+E68+E71+E73</f>
        <v>289447.382</v>
      </c>
      <c r="F76" s="6">
        <f t="shared" si="26"/>
        <v>146401.792</v>
      </c>
      <c r="G76" s="6">
        <f t="shared" si="26"/>
        <v>37900.00499999999</v>
      </c>
      <c r="H76" s="6">
        <f t="shared" si="26"/>
        <v>81921.35800000001</v>
      </c>
      <c r="I76" s="6">
        <f t="shared" si="26"/>
        <v>0</v>
      </c>
      <c r="J76" s="6">
        <f t="shared" si="26"/>
        <v>1579.084</v>
      </c>
      <c r="K76" s="6">
        <f t="shared" si="26"/>
        <v>86340.629</v>
      </c>
      <c r="L76" s="6">
        <f t="shared" si="26"/>
        <v>70650.047</v>
      </c>
      <c r="M76" s="6">
        <f t="shared" si="26"/>
        <v>30997.789000000004</v>
      </c>
    </row>
    <row r="77" spans="1:13" s="10" customFormat="1" ht="12.75">
      <c r="A77" s="1" t="s">
        <v>80</v>
      </c>
      <c r="C77" s="3">
        <f>+C13+C15+C18+C25+C27+C29+C32+C36+C41+C48+C52+C54+C60+C55+C69</f>
        <v>34553.54</v>
      </c>
      <c r="D77" s="3">
        <f>+D13+D15+D18+D25+D27+D29+D32+D36+D41+D48+D52+D54+D60+D55+D69</f>
        <v>1838.1129999999998</v>
      </c>
      <c r="E77" s="3">
        <f aca="true" t="shared" si="27" ref="E77:M77">+E13+E15+E18+E25+E27+E29+E32+E36+E41+E48+E52+E54+E60+E55+E69</f>
        <v>403.846</v>
      </c>
      <c r="F77" s="3">
        <f t="shared" si="27"/>
        <v>188.195</v>
      </c>
      <c r="G77" s="3">
        <f t="shared" si="27"/>
        <v>79.253</v>
      </c>
      <c r="H77" s="3">
        <f t="shared" si="27"/>
        <v>88.92099999999999</v>
      </c>
      <c r="I77" s="3">
        <f t="shared" si="27"/>
        <v>0</v>
      </c>
      <c r="J77" s="3">
        <f t="shared" si="27"/>
        <v>84.106</v>
      </c>
      <c r="K77" s="3">
        <f t="shared" si="27"/>
        <v>1719.501</v>
      </c>
      <c r="L77" s="3">
        <f t="shared" si="27"/>
        <v>30108.431999999997</v>
      </c>
      <c r="M77" s="3">
        <f t="shared" si="27"/>
        <v>43.173</v>
      </c>
    </row>
    <row r="78" spans="1:13" s="10" customFormat="1" ht="12.75">
      <c r="A78" s="1" t="s">
        <v>81</v>
      </c>
      <c r="C78" s="3">
        <f>+C8+C46+C66</f>
        <v>35593.1</v>
      </c>
      <c r="D78" s="3">
        <f>+D8+D46+D66</f>
        <v>0</v>
      </c>
      <c r="E78" s="3">
        <f aca="true" t="shared" si="28" ref="E78:M78">+E8+E46+E66</f>
        <v>10548.56</v>
      </c>
      <c r="F78" s="3">
        <f t="shared" si="28"/>
        <v>25044.54</v>
      </c>
      <c r="G78" s="3">
        <f t="shared" si="28"/>
        <v>0</v>
      </c>
      <c r="H78" s="3">
        <f t="shared" si="28"/>
        <v>0</v>
      </c>
      <c r="I78" s="3">
        <f t="shared" si="28"/>
        <v>0</v>
      </c>
      <c r="J78" s="3">
        <f t="shared" si="28"/>
        <v>0</v>
      </c>
      <c r="K78" s="3">
        <f t="shared" si="28"/>
        <v>0</v>
      </c>
      <c r="L78" s="3">
        <f t="shared" si="28"/>
        <v>0</v>
      </c>
      <c r="M78" s="3">
        <f t="shared" si="28"/>
        <v>0</v>
      </c>
    </row>
    <row r="79" spans="1:14" s="10" customFormat="1" ht="12.75">
      <c r="A79" s="1" t="s">
        <v>82</v>
      </c>
      <c r="C79" s="6">
        <f>+C9+C11+C14+C17+C20+C22+C24+C28+C31+C34+C37+C39+C42+C44+C47+C50+C53+C57+C59+C62+C64+C67+C70+C72+C74</f>
        <v>1917575.3180000002</v>
      </c>
      <c r="D79" s="6">
        <f>+D9+D11+D14+D17+D20+D22+D24+D28+D31+D34+D37+D39+D42+D44+D47+D50+D53+D57+D59+D62+D64+D67+D70+D72+D74</f>
        <v>1104028.7050000003</v>
      </c>
      <c r="E79" s="6">
        <f aca="true" t="shared" si="29" ref="E79:M79">+E9+E11+E14+E17+E20+E22+E24+E28+E31+E34+E37+E39+E42+E44+E47+E50+E53+E57+E59+E62+E64+E67+E70+E72+E74</f>
        <v>300399.788</v>
      </c>
      <c r="F79" s="6">
        <f t="shared" si="29"/>
        <v>171634.527</v>
      </c>
      <c r="G79" s="6">
        <f t="shared" si="29"/>
        <v>37979.257999999994</v>
      </c>
      <c r="H79" s="6">
        <f t="shared" si="29"/>
        <v>82010.279</v>
      </c>
      <c r="I79" s="6">
        <f t="shared" si="29"/>
        <v>0</v>
      </c>
      <c r="J79" s="6">
        <f t="shared" si="29"/>
        <v>1663.19</v>
      </c>
      <c r="K79" s="6">
        <f t="shared" si="29"/>
        <v>88060.13</v>
      </c>
      <c r="L79" s="6">
        <f t="shared" si="29"/>
        <v>100758.479</v>
      </c>
      <c r="M79" s="6">
        <f t="shared" si="29"/>
        <v>31040.962000000007</v>
      </c>
      <c r="N79" s="15"/>
    </row>
    <row r="80" spans="3:13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ht="12.75">
      <c r="A82" s="1" t="s">
        <v>89</v>
      </c>
    </row>
    <row r="83" ht="12.75">
      <c r="A83" s="1"/>
    </row>
    <row r="84" spans="1:13" ht="12.75">
      <c r="A84" s="4" t="s">
        <v>93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90" ht="12.75">
      <c r="C90" s="2"/>
    </row>
    <row r="91" ht="12.75">
      <c r="D91" s="2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58">
      <selection activeCell="F85" sqref="F85"/>
    </sheetView>
  </sheetViews>
  <sheetFormatPr defaultColWidth="11.421875" defaultRowHeight="12.75"/>
  <cols>
    <col min="1" max="1" width="26.57421875" style="0" customWidth="1"/>
    <col min="2" max="2" width="33.7109375" style="0" customWidth="1"/>
    <col min="3" max="3" width="13.7109375" style="0" customWidth="1"/>
    <col min="9" max="9" width="8.28125" style="0" customWidth="1"/>
    <col min="10" max="10" width="9.421875" style="0" customWidth="1"/>
    <col min="11" max="11" width="8.7109375" style="0" customWidth="1"/>
    <col min="12" max="12" width="10.140625" style="0" customWidth="1"/>
    <col min="13" max="13" width="8.8515625" style="0" customWidth="1"/>
  </cols>
  <sheetData>
    <row r="1" ht="12.75">
      <c r="A1" s="4" t="s">
        <v>90</v>
      </c>
    </row>
    <row r="2" spans="1:4" ht="12.75">
      <c r="A2" s="4" t="s">
        <v>0</v>
      </c>
      <c r="D2" s="1"/>
    </row>
    <row r="3" spans="1:4" ht="12.75">
      <c r="A3" s="4"/>
      <c r="D3" s="18"/>
    </row>
    <row r="4" spans="1:4" ht="12.75">
      <c r="A4" s="4" t="s">
        <v>83</v>
      </c>
      <c r="D4" s="1"/>
    </row>
    <row r="6" spans="1:13" ht="12.75">
      <c r="A6" s="4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</row>
    <row r="7" spans="1:13" s="8" customFormat="1" ht="12.75">
      <c r="A7" s="8" t="s">
        <v>16</v>
      </c>
      <c r="B7" s="8" t="s">
        <v>17</v>
      </c>
      <c r="C7" s="16">
        <f>SUM(D7:M7)</f>
        <v>7196</v>
      </c>
      <c r="D7" s="16">
        <v>5786</v>
      </c>
      <c r="E7" s="16">
        <v>612</v>
      </c>
      <c r="F7" s="16">
        <v>99</v>
      </c>
      <c r="G7" s="16">
        <v>2</v>
      </c>
      <c r="H7" s="16">
        <v>1</v>
      </c>
      <c r="I7" s="16">
        <v>0</v>
      </c>
      <c r="J7" s="16">
        <v>0</v>
      </c>
      <c r="K7" s="16">
        <v>137</v>
      </c>
      <c r="L7" s="16">
        <v>498</v>
      </c>
      <c r="M7" s="16">
        <v>61</v>
      </c>
    </row>
    <row r="8" spans="1:13" s="8" customFormat="1" ht="12.75">
      <c r="A8" s="8" t="s">
        <v>16</v>
      </c>
      <c r="B8" s="8" t="s">
        <v>18</v>
      </c>
      <c r="C8" s="20">
        <f aca="true" t="shared" si="0" ref="C8:C71">SUM(D8:M8)</f>
        <v>1</v>
      </c>
      <c r="D8" s="20">
        <v>0</v>
      </c>
      <c r="E8" s="20">
        <v>0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  <row r="9" spans="1:13" s="10" customFormat="1" ht="12.75">
      <c r="A9" s="4" t="s">
        <v>19</v>
      </c>
      <c r="C9" s="6">
        <f t="shared" si="0"/>
        <v>7197</v>
      </c>
      <c r="D9" s="6">
        <f>+D7+D8</f>
        <v>5786</v>
      </c>
      <c r="E9" s="6">
        <f aca="true" t="shared" si="1" ref="E9:M9">+E7+E8</f>
        <v>612</v>
      </c>
      <c r="F9" s="6">
        <f t="shared" si="1"/>
        <v>100</v>
      </c>
      <c r="G9" s="6">
        <f t="shared" si="1"/>
        <v>2</v>
      </c>
      <c r="H9" s="6">
        <f t="shared" si="1"/>
        <v>1</v>
      </c>
      <c r="I9" s="6">
        <f t="shared" si="1"/>
        <v>0</v>
      </c>
      <c r="J9" s="6">
        <f t="shared" si="1"/>
        <v>0</v>
      </c>
      <c r="K9" s="6">
        <f t="shared" si="1"/>
        <v>137</v>
      </c>
      <c r="L9" s="6">
        <f t="shared" si="1"/>
        <v>498</v>
      </c>
      <c r="M9" s="6">
        <f t="shared" si="1"/>
        <v>61</v>
      </c>
    </row>
    <row r="10" spans="1:13" s="8" customFormat="1" ht="12.75">
      <c r="A10" s="8" t="s">
        <v>20</v>
      </c>
      <c r="B10" s="8" t="s">
        <v>17</v>
      </c>
      <c r="C10" s="16">
        <f t="shared" si="0"/>
        <v>3985</v>
      </c>
      <c r="D10" s="16">
        <v>2970</v>
      </c>
      <c r="E10" s="16">
        <v>162</v>
      </c>
      <c r="F10" s="16">
        <v>30</v>
      </c>
      <c r="G10" s="16">
        <v>2</v>
      </c>
      <c r="H10" s="16">
        <v>3</v>
      </c>
      <c r="I10" s="16">
        <v>0</v>
      </c>
      <c r="J10" s="16">
        <v>0</v>
      </c>
      <c r="K10" s="16">
        <v>71</v>
      </c>
      <c r="L10" s="16">
        <v>717</v>
      </c>
      <c r="M10" s="16">
        <v>30</v>
      </c>
    </row>
    <row r="11" spans="1:13" s="10" customFormat="1" ht="12.75">
      <c r="A11" s="4" t="s">
        <v>21</v>
      </c>
      <c r="C11" s="6">
        <f t="shared" si="0"/>
        <v>3985</v>
      </c>
      <c r="D11" s="6">
        <f>+D10</f>
        <v>2970</v>
      </c>
      <c r="E11" s="6">
        <f aca="true" t="shared" si="2" ref="E11:M11">+E10</f>
        <v>162</v>
      </c>
      <c r="F11" s="6">
        <f t="shared" si="2"/>
        <v>30</v>
      </c>
      <c r="G11" s="6">
        <f t="shared" si="2"/>
        <v>2</v>
      </c>
      <c r="H11" s="6">
        <f t="shared" si="2"/>
        <v>3</v>
      </c>
      <c r="I11" s="6">
        <f t="shared" si="2"/>
        <v>0</v>
      </c>
      <c r="J11" s="6">
        <f t="shared" si="2"/>
        <v>0</v>
      </c>
      <c r="K11" s="6">
        <f t="shared" si="2"/>
        <v>71</v>
      </c>
      <c r="L11" s="6">
        <f t="shared" si="2"/>
        <v>717</v>
      </c>
      <c r="M11" s="6">
        <f t="shared" si="2"/>
        <v>30</v>
      </c>
    </row>
    <row r="12" spans="1:13" s="8" customFormat="1" ht="12.75">
      <c r="A12" s="8" t="s">
        <v>22</v>
      </c>
      <c r="B12" s="8" t="s">
        <v>17</v>
      </c>
      <c r="C12" s="16">
        <f t="shared" si="0"/>
        <v>2342</v>
      </c>
      <c r="D12" s="16">
        <v>1894</v>
      </c>
      <c r="E12" s="16">
        <v>243</v>
      </c>
      <c r="F12" s="16">
        <v>16</v>
      </c>
      <c r="G12" s="16">
        <v>4</v>
      </c>
      <c r="H12" s="16">
        <v>2</v>
      </c>
      <c r="I12" s="16">
        <v>0</v>
      </c>
      <c r="J12" s="16">
        <v>0</v>
      </c>
      <c r="K12" s="16">
        <v>45</v>
      </c>
      <c r="L12" s="16">
        <v>123</v>
      </c>
      <c r="M12" s="16">
        <v>15</v>
      </c>
    </row>
    <row r="13" spans="1:13" s="8" customFormat="1" ht="12.75">
      <c r="A13" s="8" t="s">
        <v>22</v>
      </c>
      <c r="B13" s="8" t="s">
        <v>84</v>
      </c>
      <c r="C13" s="16">
        <f t="shared" si="0"/>
        <v>193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192</v>
      </c>
      <c r="M13" s="16">
        <v>0</v>
      </c>
    </row>
    <row r="14" spans="1:13" s="10" customFormat="1" ht="12.75">
      <c r="A14" s="4" t="s">
        <v>23</v>
      </c>
      <c r="C14" s="6">
        <f t="shared" si="0"/>
        <v>2535</v>
      </c>
      <c r="D14" s="6">
        <f>+D12+D13</f>
        <v>1894</v>
      </c>
      <c r="E14" s="6">
        <f aca="true" t="shared" si="3" ref="E14:M14">+E12+E13</f>
        <v>244</v>
      </c>
      <c r="F14" s="6">
        <f t="shared" si="3"/>
        <v>16</v>
      </c>
      <c r="G14" s="6">
        <f t="shared" si="3"/>
        <v>4</v>
      </c>
      <c r="H14" s="6">
        <f t="shared" si="3"/>
        <v>2</v>
      </c>
      <c r="I14" s="6">
        <f t="shared" si="3"/>
        <v>0</v>
      </c>
      <c r="J14" s="6">
        <f t="shared" si="3"/>
        <v>0</v>
      </c>
      <c r="K14" s="6">
        <f t="shared" si="3"/>
        <v>45</v>
      </c>
      <c r="L14" s="6">
        <f t="shared" si="3"/>
        <v>315</v>
      </c>
      <c r="M14" s="6">
        <f t="shared" si="3"/>
        <v>15</v>
      </c>
    </row>
    <row r="15" spans="1:13" s="8" customFormat="1" ht="12.75">
      <c r="A15" s="8" t="s">
        <v>24</v>
      </c>
      <c r="B15" s="8" t="s">
        <v>25</v>
      </c>
      <c r="C15" s="20">
        <f t="shared" si="0"/>
        <v>672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672</v>
      </c>
      <c r="M15" s="21">
        <v>0</v>
      </c>
    </row>
    <row r="16" spans="1:13" s="8" customFormat="1" ht="12.75">
      <c r="A16" s="8" t="s">
        <v>24</v>
      </c>
      <c r="B16" s="8" t="s">
        <v>17</v>
      </c>
      <c r="C16" s="16">
        <f t="shared" si="0"/>
        <v>6913</v>
      </c>
      <c r="D16" s="16">
        <v>5827</v>
      </c>
      <c r="E16" s="16">
        <v>599</v>
      </c>
      <c r="F16" s="16">
        <v>318</v>
      </c>
      <c r="G16" s="16">
        <v>16</v>
      </c>
      <c r="H16" s="16">
        <v>3</v>
      </c>
      <c r="I16" s="16">
        <v>0</v>
      </c>
      <c r="J16" s="16">
        <v>0</v>
      </c>
      <c r="K16" s="16">
        <v>70</v>
      </c>
      <c r="L16" s="16">
        <v>4</v>
      </c>
      <c r="M16" s="16">
        <v>76</v>
      </c>
    </row>
    <row r="17" spans="1:13" s="12" customFormat="1" ht="12.75">
      <c r="A17" s="11" t="s">
        <v>26</v>
      </c>
      <c r="C17" s="6">
        <f t="shared" si="0"/>
        <v>7585</v>
      </c>
      <c r="D17" s="6">
        <f>+D15+D16</f>
        <v>5827</v>
      </c>
      <c r="E17" s="6">
        <f aca="true" t="shared" si="4" ref="E17:M17">+E15+E16</f>
        <v>599</v>
      </c>
      <c r="F17" s="6">
        <f t="shared" si="4"/>
        <v>318</v>
      </c>
      <c r="G17" s="6">
        <f t="shared" si="4"/>
        <v>16</v>
      </c>
      <c r="H17" s="6">
        <f t="shared" si="4"/>
        <v>3</v>
      </c>
      <c r="I17" s="6">
        <f t="shared" si="4"/>
        <v>0</v>
      </c>
      <c r="J17" s="6">
        <f t="shared" si="4"/>
        <v>0</v>
      </c>
      <c r="K17" s="6">
        <f t="shared" si="4"/>
        <v>70</v>
      </c>
      <c r="L17" s="6">
        <f t="shared" si="4"/>
        <v>676</v>
      </c>
      <c r="M17" s="6">
        <f t="shared" si="4"/>
        <v>76</v>
      </c>
    </row>
    <row r="18" spans="1:13" ht="12.75">
      <c r="A18" t="s">
        <v>27</v>
      </c>
      <c r="B18" s="8" t="s">
        <v>28</v>
      </c>
      <c r="C18" s="16">
        <f t="shared" si="0"/>
        <v>877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877</v>
      </c>
      <c r="M18" s="19">
        <v>0</v>
      </c>
    </row>
    <row r="19" spans="1:13" s="8" customFormat="1" ht="12.75">
      <c r="A19" s="8" t="s">
        <v>27</v>
      </c>
      <c r="B19" s="8" t="s">
        <v>17</v>
      </c>
      <c r="C19" s="16">
        <f t="shared" si="0"/>
        <v>8318</v>
      </c>
      <c r="D19" s="16">
        <v>7301</v>
      </c>
      <c r="E19" s="16">
        <v>653</v>
      </c>
      <c r="F19" s="16">
        <v>117</v>
      </c>
      <c r="G19" s="16">
        <v>10</v>
      </c>
      <c r="H19" s="16">
        <v>1</v>
      </c>
      <c r="I19" s="16">
        <v>0</v>
      </c>
      <c r="J19" s="16">
        <v>0</v>
      </c>
      <c r="K19" s="16">
        <v>83</v>
      </c>
      <c r="L19" s="16">
        <v>67</v>
      </c>
      <c r="M19" s="16">
        <v>86</v>
      </c>
    </row>
    <row r="20" spans="1:13" s="10" customFormat="1" ht="12.75">
      <c r="A20" s="4" t="s">
        <v>29</v>
      </c>
      <c r="C20" s="6">
        <f t="shared" si="0"/>
        <v>9195</v>
      </c>
      <c r="D20" s="6">
        <f>+D18+D19</f>
        <v>7301</v>
      </c>
      <c r="E20" s="6">
        <f aca="true" t="shared" si="5" ref="E20:M20">+E18+E19</f>
        <v>653</v>
      </c>
      <c r="F20" s="6">
        <f t="shared" si="5"/>
        <v>117</v>
      </c>
      <c r="G20" s="6">
        <f t="shared" si="5"/>
        <v>10</v>
      </c>
      <c r="H20" s="6">
        <f t="shared" si="5"/>
        <v>1</v>
      </c>
      <c r="I20" s="6">
        <f t="shared" si="5"/>
        <v>0</v>
      </c>
      <c r="J20" s="6">
        <f t="shared" si="5"/>
        <v>0</v>
      </c>
      <c r="K20" s="6">
        <f t="shared" si="5"/>
        <v>83</v>
      </c>
      <c r="L20" s="6">
        <f t="shared" si="5"/>
        <v>944</v>
      </c>
      <c r="M20" s="6">
        <f t="shared" si="5"/>
        <v>86</v>
      </c>
    </row>
    <row r="21" spans="1:13" s="8" customFormat="1" ht="12.75">
      <c r="A21" s="8" t="s">
        <v>30</v>
      </c>
      <c r="B21" s="8" t="s">
        <v>17</v>
      </c>
      <c r="C21" s="16">
        <f t="shared" si="0"/>
        <v>10416</v>
      </c>
      <c r="D21" s="16">
        <v>8799</v>
      </c>
      <c r="E21" s="16">
        <v>654</v>
      </c>
      <c r="F21" s="16">
        <v>200</v>
      </c>
      <c r="G21" s="16">
        <v>8</v>
      </c>
      <c r="H21" s="16">
        <v>5</v>
      </c>
      <c r="I21" s="16">
        <v>0</v>
      </c>
      <c r="J21" s="16">
        <v>0</v>
      </c>
      <c r="K21" s="16">
        <v>176</v>
      </c>
      <c r="L21" s="16">
        <v>448</v>
      </c>
      <c r="M21" s="16">
        <v>126</v>
      </c>
    </row>
    <row r="22" spans="1:13" s="12" customFormat="1" ht="12.75">
      <c r="A22" s="11" t="s">
        <v>31</v>
      </c>
      <c r="C22" s="6">
        <f t="shared" si="0"/>
        <v>10416</v>
      </c>
      <c r="D22" s="6">
        <f>+D21</f>
        <v>8799</v>
      </c>
      <c r="E22" s="6">
        <f aca="true" t="shared" si="6" ref="E22:M22">+E21</f>
        <v>654</v>
      </c>
      <c r="F22" s="6">
        <f t="shared" si="6"/>
        <v>200</v>
      </c>
      <c r="G22" s="6">
        <f t="shared" si="6"/>
        <v>8</v>
      </c>
      <c r="H22" s="6">
        <f t="shared" si="6"/>
        <v>5</v>
      </c>
      <c r="I22" s="6">
        <f t="shared" si="6"/>
        <v>0</v>
      </c>
      <c r="J22" s="6">
        <f t="shared" si="6"/>
        <v>0</v>
      </c>
      <c r="K22" s="6">
        <f t="shared" si="6"/>
        <v>176</v>
      </c>
      <c r="L22" s="6">
        <f t="shared" si="6"/>
        <v>448</v>
      </c>
      <c r="M22" s="6">
        <f t="shared" si="6"/>
        <v>126</v>
      </c>
    </row>
    <row r="23" spans="1:13" s="8" customFormat="1" ht="12.75">
      <c r="A23" s="8" t="s">
        <v>32</v>
      </c>
      <c r="B23" s="8" t="s">
        <v>17</v>
      </c>
      <c r="C23" s="16">
        <f t="shared" si="0"/>
        <v>9208</v>
      </c>
      <c r="D23" s="16">
        <v>7373</v>
      </c>
      <c r="E23" s="16">
        <v>443</v>
      </c>
      <c r="F23" s="16">
        <v>63</v>
      </c>
      <c r="G23" s="16">
        <v>14</v>
      </c>
      <c r="H23" s="16">
        <v>6</v>
      </c>
      <c r="I23" s="16">
        <v>0</v>
      </c>
      <c r="J23" s="16">
        <v>10</v>
      </c>
      <c r="K23" s="16">
        <v>245</v>
      </c>
      <c r="L23" s="16">
        <v>983</v>
      </c>
      <c r="M23" s="16">
        <v>71</v>
      </c>
    </row>
    <row r="24" spans="1:13" s="12" customFormat="1" ht="12.75">
      <c r="A24" s="11" t="s">
        <v>33</v>
      </c>
      <c r="C24" s="6">
        <f t="shared" si="0"/>
        <v>9208</v>
      </c>
      <c r="D24" s="6">
        <f>+D23</f>
        <v>7373</v>
      </c>
      <c r="E24" s="6">
        <f aca="true" t="shared" si="7" ref="E24:M24">+E23</f>
        <v>443</v>
      </c>
      <c r="F24" s="6">
        <f t="shared" si="7"/>
        <v>63</v>
      </c>
      <c r="G24" s="6">
        <f t="shared" si="7"/>
        <v>14</v>
      </c>
      <c r="H24" s="6">
        <f t="shared" si="7"/>
        <v>6</v>
      </c>
      <c r="I24" s="6">
        <f t="shared" si="7"/>
        <v>0</v>
      </c>
      <c r="J24" s="6">
        <f t="shared" si="7"/>
        <v>10</v>
      </c>
      <c r="K24" s="6">
        <f t="shared" si="7"/>
        <v>245</v>
      </c>
      <c r="L24" s="6">
        <f t="shared" si="7"/>
        <v>983</v>
      </c>
      <c r="M24" s="6">
        <f t="shared" si="7"/>
        <v>71</v>
      </c>
    </row>
    <row r="25" spans="1:13" s="8" customFormat="1" ht="12.75">
      <c r="A25" s="8" t="s">
        <v>34</v>
      </c>
      <c r="B25" s="8" t="s">
        <v>35</v>
      </c>
      <c r="C25" s="16">
        <f t="shared" si="0"/>
        <v>453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21</v>
      </c>
      <c r="L25" s="19">
        <v>432</v>
      </c>
      <c r="M25" s="19">
        <v>0</v>
      </c>
    </row>
    <row r="26" spans="1:13" s="8" customFormat="1" ht="12.75">
      <c r="A26" s="8" t="s">
        <v>34</v>
      </c>
      <c r="B26" s="8" t="s">
        <v>17</v>
      </c>
      <c r="C26" s="16">
        <f t="shared" si="0"/>
        <v>10269</v>
      </c>
      <c r="D26" s="16">
        <v>8875</v>
      </c>
      <c r="E26" s="16">
        <v>1035</v>
      </c>
      <c r="F26" s="16">
        <v>127</v>
      </c>
      <c r="G26" s="16">
        <v>2</v>
      </c>
      <c r="H26" s="16">
        <v>1</v>
      </c>
      <c r="I26" s="16">
        <v>0</v>
      </c>
      <c r="J26" s="16">
        <v>0</v>
      </c>
      <c r="K26" s="16">
        <v>114</v>
      </c>
      <c r="L26" s="16">
        <v>23</v>
      </c>
      <c r="M26" s="16">
        <v>92</v>
      </c>
    </row>
    <row r="27" spans="1:14" ht="12.75">
      <c r="A27" t="s">
        <v>34</v>
      </c>
      <c r="B27" s="8" t="s">
        <v>36</v>
      </c>
      <c r="C27" s="22">
        <f t="shared" si="0"/>
        <v>740</v>
      </c>
      <c r="D27" s="24">
        <v>187</v>
      </c>
      <c r="E27" s="24">
        <v>0</v>
      </c>
      <c r="F27" s="24">
        <v>1</v>
      </c>
      <c r="G27" s="24">
        <v>1</v>
      </c>
      <c r="H27" s="24">
        <v>1</v>
      </c>
      <c r="I27" s="24">
        <v>0</v>
      </c>
      <c r="J27" s="24">
        <v>0</v>
      </c>
      <c r="K27" s="24">
        <v>26</v>
      </c>
      <c r="L27" s="24">
        <v>494</v>
      </c>
      <c r="M27" s="24">
        <v>30</v>
      </c>
      <c r="N27" s="9"/>
    </row>
    <row r="28" spans="1:13" s="10" customFormat="1" ht="12.75">
      <c r="A28" s="4" t="s">
        <v>37</v>
      </c>
      <c r="C28" s="6">
        <f t="shared" si="0"/>
        <v>11462</v>
      </c>
      <c r="D28" s="6">
        <f>+D25+D26+D27</f>
        <v>9062</v>
      </c>
      <c r="E28" s="6">
        <f aca="true" t="shared" si="8" ref="E28:M28">+E25+E26+E27</f>
        <v>1035</v>
      </c>
      <c r="F28" s="6">
        <f t="shared" si="8"/>
        <v>128</v>
      </c>
      <c r="G28" s="6">
        <f t="shared" si="8"/>
        <v>3</v>
      </c>
      <c r="H28" s="6">
        <f t="shared" si="8"/>
        <v>2</v>
      </c>
      <c r="I28" s="6">
        <f t="shared" si="8"/>
        <v>0</v>
      </c>
      <c r="J28" s="6">
        <f t="shared" si="8"/>
        <v>0</v>
      </c>
      <c r="K28" s="6">
        <f t="shared" si="8"/>
        <v>161</v>
      </c>
      <c r="L28" s="6">
        <f t="shared" si="8"/>
        <v>949</v>
      </c>
      <c r="M28" s="6">
        <f t="shared" si="8"/>
        <v>122</v>
      </c>
    </row>
    <row r="29" spans="1:13" ht="12.75">
      <c r="A29" t="s">
        <v>38</v>
      </c>
      <c r="B29" t="s">
        <v>39</v>
      </c>
      <c r="C29" s="22">
        <f t="shared" si="0"/>
        <v>3688</v>
      </c>
      <c r="D29" s="24">
        <v>422</v>
      </c>
      <c r="E29" s="24">
        <v>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143</v>
      </c>
      <c r="L29" s="24">
        <v>3116</v>
      </c>
      <c r="M29" s="24">
        <v>0</v>
      </c>
    </row>
    <row r="30" spans="1:13" s="8" customFormat="1" ht="12.75">
      <c r="A30" s="8" t="s">
        <v>38</v>
      </c>
      <c r="B30" s="8" t="s">
        <v>17</v>
      </c>
      <c r="C30" s="16">
        <f t="shared" si="0"/>
        <v>33435</v>
      </c>
      <c r="D30" s="16">
        <v>29722</v>
      </c>
      <c r="E30" s="16">
        <v>2819</v>
      </c>
      <c r="F30" s="16">
        <v>262</v>
      </c>
      <c r="G30" s="16">
        <v>16</v>
      </c>
      <c r="H30" s="16">
        <v>2</v>
      </c>
      <c r="I30" s="16">
        <v>0</v>
      </c>
      <c r="J30" s="16">
        <v>0</v>
      </c>
      <c r="K30" s="16">
        <v>276</v>
      </c>
      <c r="L30" s="16">
        <v>16</v>
      </c>
      <c r="M30" s="16">
        <v>322</v>
      </c>
    </row>
    <row r="31" spans="1:13" s="12" customFormat="1" ht="12.75">
      <c r="A31" s="11" t="s">
        <v>40</v>
      </c>
      <c r="C31" s="6">
        <f t="shared" si="0"/>
        <v>37123</v>
      </c>
      <c r="D31" s="6">
        <f>+D29+D30</f>
        <v>30144</v>
      </c>
      <c r="E31" s="6">
        <f aca="true" t="shared" si="9" ref="E31:M31">+E29+E30</f>
        <v>2826</v>
      </c>
      <c r="F31" s="6">
        <f t="shared" si="9"/>
        <v>262</v>
      </c>
      <c r="G31" s="6">
        <f t="shared" si="9"/>
        <v>16</v>
      </c>
      <c r="H31" s="6">
        <f t="shared" si="9"/>
        <v>2</v>
      </c>
      <c r="I31" s="6">
        <f t="shared" si="9"/>
        <v>0</v>
      </c>
      <c r="J31" s="6">
        <f t="shared" si="9"/>
        <v>0</v>
      </c>
      <c r="K31" s="6">
        <f t="shared" si="9"/>
        <v>419</v>
      </c>
      <c r="L31" s="6">
        <f t="shared" si="9"/>
        <v>3132</v>
      </c>
      <c r="M31" s="6">
        <f t="shared" si="9"/>
        <v>322</v>
      </c>
    </row>
    <row r="32" spans="1:13" s="8" customFormat="1" ht="12.75">
      <c r="A32" s="8" t="s">
        <v>41</v>
      </c>
      <c r="B32" s="8" t="s">
        <v>87</v>
      </c>
      <c r="C32" s="16">
        <f>SUM(D32:M32)</f>
        <v>580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580</v>
      </c>
      <c r="M32" s="16">
        <v>0</v>
      </c>
    </row>
    <row r="33" spans="1:13" s="8" customFormat="1" ht="12.75">
      <c r="A33" s="8" t="s">
        <v>41</v>
      </c>
      <c r="B33" s="8" t="s">
        <v>17</v>
      </c>
      <c r="C33" s="16">
        <f t="shared" si="0"/>
        <v>3018</v>
      </c>
      <c r="D33" s="16">
        <v>2566</v>
      </c>
      <c r="E33" s="16">
        <v>255</v>
      </c>
      <c r="F33" s="16">
        <v>35</v>
      </c>
      <c r="G33" s="16">
        <v>5</v>
      </c>
      <c r="H33" s="16">
        <v>3</v>
      </c>
      <c r="I33" s="16">
        <v>0</v>
      </c>
      <c r="J33" s="16">
        <v>0</v>
      </c>
      <c r="K33" s="16">
        <v>80</v>
      </c>
      <c r="L33" s="16">
        <v>33</v>
      </c>
      <c r="M33" s="16">
        <v>41</v>
      </c>
    </row>
    <row r="34" spans="1:14" s="10" customFormat="1" ht="12.75">
      <c r="A34" s="4" t="s">
        <v>42</v>
      </c>
      <c r="C34" s="6">
        <f t="shared" si="0"/>
        <v>3598</v>
      </c>
      <c r="D34" s="6">
        <f>+D32+D33</f>
        <v>2566</v>
      </c>
      <c r="E34" s="6">
        <f aca="true" t="shared" si="10" ref="E34:M34">+E32+E33</f>
        <v>255</v>
      </c>
      <c r="F34" s="6">
        <f t="shared" si="10"/>
        <v>35</v>
      </c>
      <c r="G34" s="6">
        <f t="shared" si="10"/>
        <v>5</v>
      </c>
      <c r="H34" s="6">
        <f t="shared" si="10"/>
        <v>3</v>
      </c>
      <c r="I34" s="6">
        <f t="shared" si="10"/>
        <v>0</v>
      </c>
      <c r="J34" s="6">
        <f t="shared" si="10"/>
        <v>0</v>
      </c>
      <c r="K34" s="6">
        <f t="shared" si="10"/>
        <v>80</v>
      </c>
      <c r="L34" s="6">
        <f t="shared" si="10"/>
        <v>613</v>
      </c>
      <c r="M34" s="6">
        <f t="shared" si="10"/>
        <v>41</v>
      </c>
      <c r="N34" s="15"/>
    </row>
    <row r="35" spans="1:13" s="8" customFormat="1" ht="12.75">
      <c r="A35" s="8" t="s">
        <v>43</v>
      </c>
      <c r="B35" s="8" t="s">
        <v>17</v>
      </c>
      <c r="C35" s="16">
        <f t="shared" si="0"/>
        <v>3521</v>
      </c>
      <c r="D35" s="16">
        <v>3111</v>
      </c>
      <c r="E35" s="16">
        <v>303</v>
      </c>
      <c r="F35" s="16">
        <v>24</v>
      </c>
      <c r="G35" s="16">
        <v>9</v>
      </c>
      <c r="H35" s="16">
        <v>1</v>
      </c>
      <c r="I35" s="16">
        <v>0</v>
      </c>
      <c r="J35" s="16">
        <v>0</v>
      </c>
      <c r="K35" s="16">
        <v>44</v>
      </c>
      <c r="L35" s="16">
        <v>2</v>
      </c>
      <c r="M35" s="16">
        <v>27</v>
      </c>
    </row>
    <row r="36" spans="1:13" s="8" customFormat="1" ht="12.75">
      <c r="A36" s="8" t="s">
        <v>43</v>
      </c>
      <c r="B36" s="13" t="s">
        <v>88</v>
      </c>
      <c r="C36" s="22">
        <f t="shared" si="0"/>
        <v>551</v>
      </c>
      <c r="D36" s="22">
        <v>0</v>
      </c>
      <c r="E36" s="22">
        <v>0</v>
      </c>
      <c r="F36" s="22">
        <v>0</v>
      </c>
      <c r="G36" s="22">
        <v>1</v>
      </c>
      <c r="H36" s="22">
        <v>0</v>
      </c>
      <c r="I36" s="22">
        <v>0</v>
      </c>
      <c r="J36" s="22">
        <v>0</v>
      </c>
      <c r="K36" s="22">
        <v>19</v>
      </c>
      <c r="L36" s="22">
        <v>531</v>
      </c>
      <c r="M36" s="22">
        <v>0</v>
      </c>
    </row>
    <row r="37" spans="1:13" s="10" customFormat="1" ht="12.75">
      <c r="A37" s="4" t="s">
        <v>44</v>
      </c>
      <c r="C37" s="6">
        <f t="shared" si="0"/>
        <v>4072</v>
      </c>
      <c r="D37" s="6">
        <f>+D35+D36</f>
        <v>3111</v>
      </c>
      <c r="E37" s="6">
        <f aca="true" t="shared" si="11" ref="E37:M37">+E35+E36</f>
        <v>303</v>
      </c>
      <c r="F37" s="6">
        <f t="shared" si="11"/>
        <v>24</v>
      </c>
      <c r="G37" s="6">
        <f t="shared" si="11"/>
        <v>10</v>
      </c>
      <c r="H37" s="6">
        <f t="shared" si="11"/>
        <v>1</v>
      </c>
      <c r="I37" s="6">
        <f t="shared" si="11"/>
        <v>0</v>
      </c>
      <c r="J37" s="6">
        <f t="shared" si="11"/>
        <v>0</v>
      </c>
      <c r="K37" s="6">
        <f t="shared" si="11"/>
        <v>63</v>
      </c>
      <c r="L37" s="6">
        <f t="shared" si="11"/>
        <v>533</v>
      </c>
      <c r="M37" s="6">
        <f t="shared" si="11"/>
        <v>27</v>
      </c>
    </row>
    <row r="38" spans="1:13" s="8" customFormat="1" ht="12.75">
      <c r="A38" s="8" t="s">
        <v>45</v>
      </c>
      <c r="B38" s="8" t="s">
        <v>17</v>
      </c>
      <c r="C38" s="16">
        <f t="shared" si="0"/>
        <v>4912</v>
      </c>
      <c r="D38" s="16">
        <v>3856</v>
      </c>
      <c r="E38" s="16">
        <v>262</v>
      </c>
      <c r="F38" s="16">
        <v>60</v>
      </c>
      <c r="G38" s="16">
        <v>10</v>
      </c>
      <c r="H38" s="16">
        <v>4</v>
      </c>
      <c r="I38" s="16">
        <v>0</v>
      </c>
      <c r="J38" s="16">
        <v>0</v>
      </c>
      <c r="K38" s="16">
        <v>146</v>
      </c>
      <c r="L38" s="16">
        <v>528</v>
      </c>
      <c r="M38" s="16">
        <v>46</v>
      </c>
    </row>
    <row r="39" spans="1:13" s="12" customFormat="1" ht="12.75">
      <c r="A39" s="11" t="s">
        <v>46</v>
      </c>
      <c r="C39" s="6">
        <f t="shared" si="0"/>
        <v>4912</v>
      </c>
      <c r="D39" s="6">
        <f>+D38</f>
        <v>3856</v>
      </c>
      <c r="E39" s="6">
        <f aca="true" t="shared" si="12" ref="E39:M39">+E38</f>
        <v>262</v>
      </c>
      <c r="F39" s="6">
        <f t="shared" si="12"/>
        <v>60</v>
      </c>
      <c r="G39" s="6">
        <f t="shared" si="12"/>
        <v>10</v>
      </c>
      <c r="H39" s="6">
        <f t="shared" si="12"/>
        <v>4</v>
      </c>
      <c r="I39" s="6">
        <f t="shared" si="12"/>
        <v>0</v>
      </c>
      <c r="J39" s="6">
        <f t="shared" si="12"/>
        <v>0</v>
      </c>
      <c r="K39" s="6">
        <f t="shared" si="12"/>
        <v>146</v>
      </c>
      <c r="L39" s="6">
        <f t="shared" si="12"/>
        <v>528</v>
      </c>
      <c r="M39" s="6">
        <f t="shared" si="12"/>
        <v>46</v>
      </c>
    </row>
    <row r="40" spans="1:13" s="8" customFormat="1" ht="12.75">
      <c r="A40" s="8" t="s">
        <v>47</v>
      </c>
      <c r="B40" s="8" t="s">
        <v>17</v>
      </c>
      <c r="C40" s="16">
        <f t="shared" si="0"/>
        <v>19575</v>
      </c>
      <c r="D40" s="16">
        <v>16599</v>
      </c>
      <c r="E40" s="16">
        <v>1666</v>
      </c>
      <c r="F40" s="16">
        <v>223</v>
      </c>
      <c r="G40" s="16">
        <v>24</v>
      </c>
      <c r="H40" s="16">
        <v>3</v>
      </c>
      <c r="I40" s="16">
        <v>0</v>
      </c>
      <c r="J40" s="16">
        <v>0</v>
      </c>
      <c r="K40" s="16">
        <v>433</v>
      </c>
      <c r="L40" s="16">
        <v>327</v>
      </c>
      <c r="M40" s="16">
        <v>300</v>
      </c>
    </row>
    <row r="41" spans="1:13" s="8" customFormat="1" ht="12.75">
      <c r="A41" s="8" t="s">
        <v>47</v>
      </c>
      <c r="B41" s="8" t="s">
        <v>48</v>
      </c>
      <c r="C41" s="20">
        <f t="shared" si="0"/>
        <v>1410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1410</v>
      </c>
      <c r="M41" s="21">
        <v>0</v>
      </c>
    </row>
    <row r="42" spans="1:13" s="10" customFormat="1" ht="12.75">
      <c r="A42" s="4" t="s">
        <v>49</v>
      </c>
      <c r="C42" s="6">
        <f t="shared" si="0"/>
        <v>20985</v>
      </c>
      <c r="D42" s="6">
        <f>+D40+D41</f>
        <v>16599</v>
      </c>
      <c r="E42" s="6">
        <f aca="true" t="shared" si="13" ref="E42:M42">+E40+E41</f>
        <v>1666</v>
      </c>
      <c r="F42" s="6">
        <f t="shared" si="13"/>
        <v>223</v>
      </c>
      <c r="G42" s="6">
        <f t="shared" si="13"/>
        <v>24</v>
      </c>
      <c r="H42" s="6">
        <f t="shared" si="13"/>
        <v>3</v>
      </c>
      <c r="I42" s="6">
        <f t="shared" si="13"/>
        <v>0</v>
      </c>
      <c r="J42" s="6">
        <f t="shared" si="13"/>
        <v>0</v>
      </c>
      <c r="K42" s="6">
        <f t="shared" si="13"/>
        <v>433</v>
      </c>
      <c r="L42" s="6">
        <f t="shared" si="13"/>
        <v>1737</v>
      </c>
      <c r="M42" s="6">
        <f t="shared" si="13"/>
        <v>300</v>
      </c>
    </row>
    <row r="43" spans="1:13" s="8" customFormat="1" ht="12.75">
      <c r="A43" s="8" t="s">
        <v>50</v>
      </c>
      <c r="B43" s="8" t="s">
        <v>17</v>
      </c>
      <c r="C43" s="16">
        <f t="shared" si="0"/>
        <v>6086</v>
      </c>
      <c r="D43" s="16">
        <v>5107</v>
      </c>
      <c r="E43" s="16">
        <v>566</v>
      </c>
      <c r="F43" s="16">
        <v>84</v>
      </c>
      <c r="G43" s="16">
        <v>17</v>
      </c>
      <c r="H43" s="16">
        <v>4</v>
      </c>
      <c r="I43" s="16">
        <v>0</v>
      </c>
      <c r="J43" s="16">
        <v>0</v>
      </c>
      <c r="K43" s="16">
        <v>108</v>
      </c>
      <c r="L43" s="16">
        <v>138</v>
      </c>
      <c r="M43" s="16">
        <v>62</v>
      </c>
    </row>
    <row r="44" spans="1:13" s="10" customFormat="1" ht="12.75">
      <c r="A44" s="4" t="s">
        <v>51</v>
      </c>
      <c r="C44" s="6">
        <f t="shared" si="0"/>
        <v>6086</v>
      </c>
      <c r="D44" s="6">
        <f>+D43</f>
        <v>5107</v>
      </c>
      <c r="E44" s="6">
        <f aca="true" t="shared" si="14" ref="E44:M44">+E43</f>
        <v>566</v>
      </c>
      <c r="F44" s="6">
        <f t="shared" si="14"/>
        <v>84</v>
      </c>
      <c r="G44" s="6">
        <f t="shared" si="14"/>
        <v>17</v>
      </c>
      <c r="H44" s="6">
        <f t="shared" si="14"/>
        <v>4</v>
      </c>
      <c r="I44" s="6">
        <f t="shared" si="14"/>
        <v>0</v>
      </c>
      <c r="J44" s="6">
        <f t="shared" si="14"/>
        <v>0</v>
      </c>
      <c r="K44" s="6">
        <f t="shared" si="14"/>
        <v>108</v>
      </c>
      <c r="L44" s="6">
        <f t="shared" si="14"/>
        <v>138</v>
      </c>
      <c r="M44" s="6">
        <f t="shared" si="14"/>
        <v>62</v>
      </c>
    </row>
    <row r="45" spans="1:13" s="8" customFormat="1" ht="12.75">
      <c r="A45" s="8" t="s">
        <v>52</v>
      </c>
      <c r="B45" s="8" t="s">
        <v>17</v>
      </c>
      <c r="C45" s="16">
        <f t="shared" si="0"/>
        <v>3004</v>
      </c>
      <c r="D45" s="16">
        <v>2220</v>
      </c>
      <c r="E45" s="16">
        <v>129</v>
      </c>
      <c r="F45" s="16">
        <v>52</v>
      </c>
      <c r="G45" s="16">
        <v>9</v>
      </c>
      <c r="H45" s="16">
        <v>5</v>
      </c>
      <c r="I45" s="16">
        <v>0</v>
      </c>
      <c r="J45" s="16">
        <v>0</v>
      </c>
      <c r="K45" s="16">
        <v>66</v>
      </c>
      <c r="L45" s="16">
        <v>485</v>
      </c>
      <c r="M45" s="16">
        <v>38</v>
      </c>
    </row>
    <row r="46" spans="1:13" s="8" customFormat="1" ht="12.75">
      <c r="A46" s="8" t="s">
        <v>52</v>
      </c>
      <c r="B46" s="8" t="s">
        <v>18</v>
      </c>
      <c r="C46" s="20">
        <f t="shared" si="0"/>
        <v>2</v>
      </c>
      <c r="D46" s="20">
        <v>0</v>
      </c>
      <c r="E46" s="20">
        <v>0</v>
      </c>
      <c r="F46" s="20">
        <v>2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</row>
    <row r="47" spans="1:13" s="10" customFormat="1" ht="12.75">
      <c r="A47" s="4" t="s">
        <v>53</v>
      </c>
      <c r="C47" s="6">
        <f t="shared" si="0"/>
        <v>3006</v>
      </c>
      <c r="D47" s="6">
        <f>+D45+D46</f>
        <v>2220</v>
      </c>
      <c r="E47" s="6">
        <f aca="true" t="shared" si="15" ref="E47:M47">+E45+E46</f>
        <v>129</v>
      </c>
      <c r="F47" s="6">
        <f t="shared" si="15"/>
        <v>54</v>
      </c>
      <c r="G47" s="6">
        <f t="shared" si="15"/>
        <v>9</v>
      </c>
      <c r="H47" s="6">
        <f t="shared" si="15"/>
        <v>5</v>
      </c>
      <c r="I47" s="6">
        <f t="shared" si="15"/>
        <v>0</v>
      </c>
      <c r="J47" s="6">
        <f t="shared" si="15"/>
        <v>0</v>
      </c>
      <c r="K47" s="6">
        <f t="shared" si="15"/>
        <v>66</v>
      </c>
      <c r="L47" s="6">
        <f t="shared" si="15"/>
        <v>485</v>
      </c>
      <c r="M47" s="6">
        <f t="shared" si="15"/>
        <v>38</v>
      </c>
    </row>
    <row r="48" spans="1:13" s="8" customFormat="1" ht="12.75">
      <c r="A48" s="8" t="s">
        <v>54</v>
      </c>
      <c r="B48" s="8" t="s">
        <v>55</v>
      </c>
      <c r="C48" s="20">
        <f t="shared" si="0"/>
        <v>746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43</v>
      </c>
      <c r="L48" s="21">
        <v>703</v>
      </c>
      <c r="M48" s="21">
        <v>0</v>
      </c>
    </row>
    <row r="49" spans="1:13" s="8" customFormat="1" ht="12.75">
      <c r="A49" s="8" t="s">
        <v>54</v>
      </c>
      <c r="B49" s="8" t="s">
        <v>17</v>
      </c>
      <c r="C49" s="16">
        <f t="shared" si="0"/>
        <v>16661</v>
      </c>
      <c r="D49" s="16">
        <v>13374</v>
      </c>
      <c r="E49" s="16">
        <v>1218</v>
      </c>
      <c r="F49" s="16">
        <v>147</v>
      </c>
      <c r="G49" s="16">
        <v>26</v>
      </c>
      <c r="H49" s="16">
        <v>8</v>
      </c>
      <c r="I49" s="16">
        <v>0</v>
      </c>
      <c r="J49" s="16">
        <v>0</v>
      </c>
      <c r="K49" s="16">
        <v>294</v>
      </c>
      <c r="L49" s="16">
        <v>1426</v>
      </c>
      <c r="M49" s="16">
        <v>168</v>
      </c>
    </row>
    <row r="50" spans="1:13" s="12" customFormat="1" ht="12.75">
      <c r="A50" s="11" t="s">
        <v>56</v>
      </c>
      <c r="C50" s="6">
        <f t="shared" si="0"/>
        <v>17407</v>
      </c>
      <c r="D50" s="6">
        <f>+D48+D49</f>
        <v>13374</v>
      </c>
      <c r="E50" s="6">
        <f aca="true" t="shared" si="16" ref="E50:M50">+E48+E49</f>
        <v>1218</v>
      </c>
      <c r="F50" s="6">
        <f t="shared" si="16"/>
        <v>147</v>
      </c>
      <c r="G50" s="6">
        <f t="shared" si="16"/>
        <v>26</v>
      </c>
      <c r="H50" s="6">
        <f t="shared" si="16"/>
        <v>8</v>
      </c>
      <c r="I50" s="6">
        <f t="shared" si="16"/>
        <v>0</v>
      </c>
      <c r="J50" s="6">
        <f t="shared" si="16"/>
        <v>0</v>
      </c>
      <c r="K50" s="6">
        <f t="shared" si="16"/>
        <v>337</v>
      </c>
      <c r="L50" s="6">
        <f t="shared" si="16"/>
        <v>2129</v>
      </c>
      <c r="M50" s="6">
        <f t="shared" si="16"/>
        <v>168</v>
      </c>
    </row>
    <row r="51" spans="1:13" s="8" customFormat="1" ht="12.75">
      <c r="A51" s="8" t="s">
        <v>57</v>
      </c>
      <c r="B51" s="8" t="s">
        <v>17</v>
      </c>
      <c r="C51" s="16">
        <f t="shared" si="0"/>
        <v>5588</v>
      </c>
      <c r="D51" s="16">
        <v>4544</v>
      </c>
      <c r="E51" s="16">
        <v>636</v>
      </c>
      <c r="F51" s="16">
        <v>36</v>
      </c>
      <c r="G51" s="16">
        <v>16</v>
      </c>
      <c r="H51" s="16">
        <v>1</v>
      </c>
      <c r="I51" s="16">
        <v>0</v>
      </c>
      <c r="J51" s="16">
        <v>0</v>
      </c>
      <c r="K51" s="16">
        <v>91</v>
      </c>
      <c r="L51" s="16">
        <v>214</v>
      </c>
      <c r="M51" s="16">
        <v>50</v>
      </c>
    </row>
    <row r="52" spans="1:13" ht="12.75">
      <c r="A52" t="s">
        <v>57</v>
      </c>
      <c r="B52" t="s">
        <v>58</v>
      </c>
      <c r="C52" s="22">
        <f t="shared" si="0"/>
        <v>1164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0</v>
      </c>
      <c r="J52" s="24">
        <v>1</v>
      </c>
      <c r="K52" s="24">
        <v>48</v>
      </c>
      <c r="L52" s="24">
        <v>1113</v>
      </c>
      <c r="M52" s="24">
        <v>0</v>
      </c>
    </row>
    <row r="53" spans="1:13" s="10" customFormat="1" ht="12.75">
      <c r="A53" s="4" t="s">
        <v>59</v>
      </c>
      <c r="C53" s="6">
        <f t="shared" si="0"/>
        <v>6752</v>
      </c>
      <c r="D53" s="6">
        <f>+D51+D52</f>
        <v>4544</v>
      </c>
      <c r="E53" s="6">
        <f aca="true" t="shared" si="17" ref="E53:M53">+E51+E52</f>
        <v>636</v>
      </c>
      <c r="F53" s="6">
        <f t="shared" si="17"/>
        <v>37</v>
      </c>
      <c r="G53" s="6">
        <f t="shared" si="17"/>
        <v>16</v>
      </c>
      <c r="H53" s="6">
        <f t="shared" si="17"/>
        <v>2</v>
      </c>
      <c r="I53" s="6">
        <f t="shared" si="17"/>
        <v>0</v>
      </c>
      <c r="J53" s="6">
        <f t="shared" si="17"/>
        <v>1</v>
      </c>
      <c r="K53" s="6">
        <f t="shared" si="17"/>
        <v>139</v>
      </c>
      <c r="L53" s="6">
        <f t="shared" si="17"/>
        <v>1327</v>
      </c>
      <c r="M53" s="6">
        <f t="shared" si="17"/>
        <v>50</v>
      </c>
    </row>
    <row r="54" spans="1:13" s="8" customFormat="1" ht="12.75">
      <c r="A54" s="8" t="s">
        <v>60</v>
      </c>
      <c r="B54" s="13" t="s">
        <v>86</v>
      </c>
      <c r="C54" s="16">
        <f t="shared" si="0"/>
        <v>112</v>
      </c>
      <c r="D54" s="16">
        <v>112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</row>
    <row r="55" spans="1:13" s="8" customFormat="1" ht="12.75">
      <c r="A55" s="8" t="s">
        <v>60</v>
      </c>
      <c r="B55" s="8" t="s">
        <v>61</v>
      </c>
      <c r="C55" s="20">
        <f t="shared" si="0"/>
        <v>1025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70</v>
      </c>
      <c r="L55" s="21">
        <v>955</v>
      </c>
      <c r="M55" s="21">
        <v>0</v>
      </c>
    </row>
    <row r="56" spans="1:13" s="8" customFormat="1" ht="12.75">
      <c r="A56" s="8" t="s">
        <v>60</v>
      </c>
      <c r="B56" s="8" t="s">
        <v>17</v>
      </c>
      <c r="C56" s="16">
        <f t="shared" si="0"/>
        <v>18188</v>
      </c>
      <c r="D56" s="16">
        <v>15202</v>
      </c>
      <c r="E56" s="16">
        <v>2211</v>
      </c>
      <c r="F56" s="16">
        <v>122</v>
      </c>
      <c r="G56" s="16">
        <v>13</v>
      </c>
      <c r="H56" s="16">
        <v>4</v>
      </c>
      <c r="I56" s="16">
        <v>0</v>
      </c>
      <c r="J56" s="16">
        <v>0</v>
      </c>
      <c r="K56" s="16">
        <v>220</v>
      </c>
      <c r="L56" s="16">
        <v>209</v>
      </c>
      <c r="M56" s="16">
        <v>207</v>
      </c>
    </row>
    <row r="57" spans="1:13" s="10" customFormat="1" ht="12.75">
      <c r="A57" s="4" t="s">
        <v>62</v>
      </c>
      <c r="C57" s="6">
        <f>SUM(D57:M57)</f>
        <v>19325</v>
      </c>
      <c r="D57" s="6">
        <f>+D54+D55+D56</f>
        <v>15314</v>
      </c>
      <c r="E57" s="6">
        <f aca="true" t="shared" si="18" ref="E57:M57">+E54+E55+E56</f>
        <v>2211</v>
      </c>
      <c r="F57" s="6">
        <f t="shared" si="18"/>
        <v>122</v>
      </c>
      <c r="G57" s="6">
        <f t="shared" si="18"/>
        <v>13</v>
      </c>
      <c r="H57" s="6">
        <f t="shared" si="18"/>
        <v>4</v>
      </c>
      <c r="I57" s="6">
        <f t="shared" si="18"/>
        <v>0</v>
      </c>
      <c r="J57" s="6">
        <f t="shared" si="18"/>
        <v>0</v>
      </c>
      <c r="K57" s="6">
        <f t="shared" si="18"/>
        <v>290</v>
      </c>
      <c r="L57" s="6">
        <f t="shared" si="18"/>
        <v>1164</v>
      </c>
      <c r="M57" s="6">
        <f t="shared" si="18"/>
        <v>207</v>
      </c>
    </row>
    <row r="58" spans="1:13" s="8" customFormat="1" ht="12.75">
      <c r="A58" s="8" t="s">
        <v>63</v>
      </c>
      <c r="B58" s="8" t="s">
        <v>17</v>
      </c>
      <c r="C58" s="16">
        <f t="shared" si="0"/>
        <v>5673</v>
      </c>
      <c r="D58" s="16">
        <v>4627</v>
      </c>
      <c r="E58" s="16">
        <v>403</v>
      </c>
      <c r="F58" s="16">
        <v>68</v>
      </c>
      <c r="G58" s="16">
        <v>5</v>
      </c>
      <c r="H58" s="16">
        <v>3</v>
      </c>
      <c r="I58" s="16">
        <v>0</v>
      </c>
      <c r="J58" s="16">
        <v>0</v>
      </c>
      <c r="K58" s="16">
        <v>104</v>
      </c>
      <c r="L58" s="16">
        <v>392</v>
      </c>
      <c r="M58" s="16">
        <v>71</v>
      </c>
    </row>
    <row r="59" spans="1:13" s="12" customFormat="1" ht="12.75">
      <c r="A59" s="11" t="s">
        <v>64</v>
      </c>
      <c r="C59" s="6">
        <f t="shared" si="0"/>
        <v>5673</v>
      </c>
      <c r="D59" s="6">
        <f>+D58</f>
        <v>4627</v>
      </c>
      <c r="E59" s="6">
        <f aca="true" t="shared" si="19" ref="E59:M59">+E58</f>
        <v>403</v>
      </c>
      <c r="F59" s="6">
        <f t="shared" si="19"/>
        <v>68</v>
      </c>
      <c r="G59" s="6">
        <f t="shared" si="19"/>
        <v>5</v>
      </c>
      <c r="H59" s="6">
        <f t="shared" si="19"/>
        <v>3</v>
      </c>
      <c r="I59" s="6">
        <f t="shared" si="19"/>
        <v>0</v>
      </c>
      <c r="J59" s="6">
        <f t="shared" si="19"/>
        <v>0</v>
      </c>
      <c r="K59" s="6">
        <f t="shared" si="19"/>
        <v>104</v>
      </c>
      <c r="L59" s="6">
        <f t="shared" si="19"/>
        <v>392</v>
      </c>
      <c r="M59" s="6">
        <f t="shared" si="19"/>
        <v>71</v>
      </c>
    </row>
    <row r="60" spans="1:13" ht="12.75">
      <c r="A60" t="s">
        <v>65</v>
      </c>
      <c r="B60" t="s">
        <v>66</v>
      </c>
      <c r="C60" s="16">
        <f t="shared" si="0"/>
        <v>633</v>
      </c>
      <c r="D60" s="19">
        <v>0</v>
      </c>
      <c r="E60" s="19">
        <v>0</v>
      </c>
      <c r="F60" s="19">
        <v>0</v>
      </c>
      <c r="G60" s="19">
        <v>1</v>
      </c>
      <c r="H60" s="19">
        <v>0</v>
      </c>
      <c r="I60" s="19">
        <v>0</v>
      </c>
      <c r="J60" s="19">
        <v>0</v>
      </c>
      <c r="K60" s="19">
        <v>25</v>
      </c>
      <c r="L60" s="19">
        <v>602</v>
      </c>
      <c r="M60" s="19">
        <v>5</v>
      </c>
    </row>
    <row r="61" spans="1:13" s="8" customFormat="1" ht="12.75">
      <c r="A61" s="8" t="s">
        <v>65</v>
      </c>
      <c r="B61" s="8" t="s">
        <v>17</v>
      </c>
      <c r="C61" s="16">
        <f t="shared" si="0"/>
        <v>3500</v>
      </c>
      <c r="D61" s="16">
        <v>2940</v>
      </c>
      <c r="E61" s="16">
        <v>241</v>
      </c>
      <c r="F61" s="16">
        <v>139</v>
      </c>
      <c r="G61" s="16">
        <v>12</v>
      </c>
      <c r="H61" s="16">
        <v>1</v>
      </c>
      <c r="I61" s="16">
        <v>0</v>
      </c>
      <c r="J61" s="16">
        <v>0</v>
      </c>
      <c r="K61" s="16">
        <v>50</v>
      </c>
      <c r="L61" s="16">
        <v>97</v>
      </c>
      <c r="M61" s="16">
        <v>20</v>
      </c>
    </row>
    <row r="62" spans="1:13" s="10" customFormat="1" ht="12.75">
      <c r="A62" s="4" t="s">
        <v>67</v>
      </c>
      <c r="C62" s="6">
        <f t="shared" si="0"/>
        <v>4133</v>
      </c>
      <c r="D62" s="6">
        <f>+D60+D61</f>
        <v>2940</v>
      </c>
      <c r="E62" s="6">
        <f aca="true" t="shared" si="20" ref="E62:M62">+E60+E61</f>
        <v>241</v>
      </c>
      <c r="F62" s="6">
        <f t="shared" si="20"/>
        <v>139</v>
      </c>
      <c r="G62" s="6">
        <f t="shared" si="20"/>
        <v>13</v>
      </c>
      <c r="H62" s="6">
        <f t="shared" si="20"/>
        <v>1</v>
      </c>
      <c r="I62" s="6">
        <f t="shared" si="20"/>
        <v>0</v>
      </c>
      <c r="J62" s="6">
        <f t="shared" si="20"/>
        <v>0</v>
      </c>
      <c r="K62" s="6">
        <f t="shared" si="20"/>
        <v>75</v>
      </c>
      <c r="L62" s="6">
        <f t="shared" si="20"/>
        <v>699</v>
      </c>
      <c r="M62" s="6">
        <f t="shared" si="20"/>
        <v>25</v>
      </c>
    </row>
    <row r="63" spans="1:13" s="8" customFormat="1" ht="12.75">
      <c r="A63" s="8" t="s">
        <v>68</v>
      </c>
      <c r="B63" s="8" t="s">
        <v>17</v>
      </c>
      <c r="C63" s="16">
        <f t="shared" si="0"/>
        <v>9148</v>
      </c>
      <c r="D63" s="16">
        <v>7414</v>
      </c>
      <c r="E63" s="16">
        <v>703</v>
      </c>
      <c r="F63" s="16">
        <v>281</v>
      </c>
      <c r="G63" s="16">
        <v>12</v>
      </c>
      <c r="H63" s="16">
        <v>2</v>
      </c>
      <c r="I63" s="16">
        <v>0</v>
      </c>
      <c r="J63" s="16">
        <v>0</v>
      </c>
      <c r="K63" s="16">
        <v>122</v>
      </c>
      <c r="L63" s="16">
        <v>539</v>
      </c>
      <c r="M63" s="16">
        <v>75</v>
      </c>
    </row>
    <row r="64" spans="1:13" s="12" customFormat="1" ht="12.75">
      <c r="A64" s="11" t="s">
        <v>69</v>
      </c>
      <c r="C64" s="6">
        <f t="shared" si="0"/>
        <v>9148</v>
      </c>
      <c r="D64" s="6">
        <f>+D63</f>
        <v>7414</v>
      </c>
      <c r="E64" s="6">
        <f aca="true" t="shared" si="21" ref="E64:M64">+E63</f>
        <v>703</v>
      </c>
      <c r="F64" s="6">
        <f t="shared" si="21"/>
        <v>281</v>
      </c>
      <c r="G64" s="6">
        <f t="shared" si="21"/>
        <v>12</v>
      </c>
      <c r="H64" s="6">
        <f t="shared" si="21"/>
        <v>2</v>
      </c>
      <c r="I64" s="6">
        <f t="shared" si="21"/>
        <v>0</v>
      </c>
      <c r="J64" s="6">
        <f t="shared" si="21"/>
        <v>0</v>
      </c>
      <c r="K64" s="6">
        <f t="shared" si="21"/>
        <v>122</v>
      </c>
      <c r="L64" s="6">
        <f t="shared" si="21"/>
        <v>539</v>
      </c>
      <c r="M64" s="6">
        <f t="shared" si="21"/>
        <v>75</v>
      </c>
    </row>
    <row r="65" spans="1:13" s="8" customFormat="1" ht="12.75">
      <c r="A65" s="8" t="s">
        <v>70</v>
      </c>
      <c r="B65" s="8" t="s">
        <v>17</v>
      </c>
      <c r="C65" s="16">
        <f t="shared" si="0"/>
        <v>147159</v>
      </c>
      <c r="D65" s="16">
        <v>131041</v>
      </c>
      <c r="E65" s="16">
        <v>11244</v>
      </c>
      <c r="F65" s="16">
        <v>691</v>
      </c>
      <c r="G65" s="16">
        <v>77</v>
      </c>
      <c r="H65" s="16">
        <v>6</v>
      </c>
      <c r="I65" s="16">
        <v>0</v>
      </c>
      <c r="J65" s="16">
        <v>0</v>
      </c>
      <c r="K65" s="16">
        <v>1157</v>
      </c>
      <c r="L65" s="16">
        <v>2152</v>
      </c>
      <c r="M65" s="16">
        <v>791</v>
      </c>
    </row>
    <row r="66" spans="1:13" s="8" customFormat="1" ht="12.75">
      <c r="A66" s="8" t="s">
        <v>70</v>
      </c>
      <c r="B66" s="8" t="s">
        <v>18</v>
      </c>
      <c r="C66" s="20">
        <f t="shared" si="0"/>
        <v>5</v>
      </c>
      <c r="D66" s="20">
        <v>0</v>
      </c>
      <c r="E66" s="20">
        <v>3</v>
      </c>
      <c r="F66" s="20">
        <v>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 s="10" customFormat="1" ht="12.75">
      <c r="A67" s="4" t="s">
        <v>71</v>
      </c>
      <c r="C67" s="6">
        <f t="shared" si="0"/>
        <v>147164</v>
      </c>
      <c r="D67" s="6">
        <f>+D65+D66</f>
        <v>131041</v>
      </c>
      <c r="E67" s="6">
        <f aca="true" t="shared" si="22" ref="E67:M67">+E65+E66</f>
        <v>11247</v>
      </c>
      <c r="F67" s="6">
        <f t="shared" si="22"/>
        <v>693</v>
      </c>
      <c r="G67" s="6">
        <f t="shared" si="22"/>
        <v>77</v>
      </c>
      <c r="H67" s="6">
        <f t="shared" si="22"/>
        <v>6</v>
      </c>
      <c r="I67" s="6">
        <f t="shared" si="22"/>
        <v>0</v>
      </c>
      <c r="J67" s="6">
        <f t="shared" si="22"/>
        <v>0</v>
      </c>
      <c r="K67" s="6">
        <f t="shared" si="22"/>
        <v>1157</v>
      </c>
      <c r="L67" s="6">
        <f t="shared" si="22"/>
        <v>2152</v>
      </c>
      <c r="M67" s="6">
        <f t="shared" si="22"/>
        <v>791</v>
      </c>
    </row>
    <row r="68" spans="1:13" s="8" customFormat="1" ht="12.75">
      <c r="A68" s="8" t="s">
        <v>72</v>
      </c>
      <c r="B68" s="8" t="s">
        <v>17</v>
      </c>
      <c r="C68" s="16">
        <f t="shared" si="0"/>
        <v>4111</v>
      </c>
      <c r="D68" s="16">
        <v>3602</v>
      </c>
      <c r="E68" s="16">
        <v>296</v>
      </c>
      <c r="F68" s="16">
        <v>49</v>
      </c>
      <c r="G68" s="16">
        <v>2</v>
      </c>
      <c r="H68" s="16">
        <v>2</v>
      </c>
      <c r="I68" s="16">
        <v>0</v>
      </c>
      <c r="J68" s="16">
        <v>0</v>
      </c>
      <c r="K68" s="16">
        <v>86</v>
      </c>
      <c r="L68" s="16">
        <v>37</v>
      </c>
      <c r="M68" s="16">
        <v>37</v>
      </c>
    </row>
    <row r="69" spans="1:13" ht="12.75">
      <c r="A69" t="s">
        <v>72</v>
      </c>
      <c r="B69" t="s">
        <v>73</v>
      </c>
      <c r="C69" s="22">
        <f t="shared" si="0"/>
        <v>729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39</v>
      </c>
      <c r="L69" s="24">
        <v>690</v>
      </c>
      <c r="M69" s="24">
        <v>0</v>
      </c>
    </row>
    <row r="70" spans="1:13" s="10" customFormat="1" ht="12.75">
      <c r="A70" s="4" t="s">
        <v>74</v>
      </c>
      <c r="C70" s="6">
        <f t="shared" si="0"/>
        <v>4840</v>
      </c>
      <c r="D70" s="6">
        <f>+D68+D69</f>
        <v>3602</v>
      </c>
      <c r="E70" s="6">
        <f aca="true" t="shared" si="23" ref="E70:M70">+E68+E69</f>
        <v>296</v>
      </c>
      <c r="F70" s="6">
        <f t="shared" si="23"/>
        <v>49</v>
      </c>
      <c r="G70" s="6">
        <f t="shared" si="23"/>
        <v>2</v>
      </c>
      <c r="H70" s="6">
        <f t="shared" si="23"/>
        <v>2</v>
      </c>
      <c r="I70" s="6">
        <f t="shared" si="23"/>
        <v>0</v>
      </c>
      <c r="J70" s="6">
        <f t="shared" si="23"/>
        <v>0</v>
      </c>
      <c r="K70" s="6">
        <f t="shared" si="23"/>
        <v>125</v>
      </c>
      <c r="L70" s="6">
        <f t="shared" si="23"/>
        <v>727</v>
      </c>
      <c r="M70" s="6">
        <f t="shared" si="23"/>
        <v>37</v>
      </c>
    </row>
    <row r="71" spans="1:13" s="8" customFormat="1" ht="12.75">
      <c r="A71" s="8" t="s">
        <v>75</v>
      </c>
      <c r="B71" s="8" t="s">
        <v>17</v>
      </c>
      <c r="C71" s="16">
        <f t="shared" si="0"/>
        <v>5185</v>
      </c>
      <c r="D71" s="16">
        <v>3950</v>
      </c>
      <c r="E71" s="16">
        <v>269</v>
      </c>
      <c r="F71" s="16">
        <v>42</v>
      </c>
      <c r="G71" s="16">
        <v>10</v>
      </c>
      <c r="H71" s="16">
        <v>5</v>
      </c>
      <c r="I71" s="16">
        <v>0</v>
      </c>
      <c r="J71" s="16">
        <v>0</v>
      </c>
      <c r="K71" s="16">
        <v>141</v>
      </c>
      <c r="L71" s="16">
        <v>720</v>
      </c>
      <c r="M71" s="16">
        <v>48</v>
      </c>
    </row>
    <row r="72" spans="1:13" s="12" customFormat="1" ht="12.75">
      <c r="A72" s="11" t="s">
        <v>76</v>
      </c>
      <c r="C72" s="6">
        <f>SUM(D72:M72)</f>
        <v>5185</v>
      </c>
      <c r="D72" s="6">
        <f>+D71</f>
        <v>3950</v>
      </c>
      <c r="E72" s="6">
        <f aca="true" t="shared" si="24" ref="E72:M72">+E71</f>
        <v>269</v>
      </c>
      <c r="F72" s="6">
        <f t="shared" si="24"/>
        <v>42</v>
      </c>
      <c r="G72" s="6">
        <f t="shared" si="24"/>
        <v>10</v>
      </c>
      <c r="H72" s="6">
        <f t="shared" si="24"/>
        <v>5</v>
      </c>
      <c r="I72" s="6">
        <f t="shared" si="24"/>
        <v>0</v>
      </c>
      <c r="J72" s="6">
        <f t="shared" si="24"/>
        <v>0</v>
      </c>
      <c r="K72" s="6">
        <f t="shared" si="24"/>
        <v>141</v>
      </c>
      <c r="L72" s="6">
        <f t="shared" si="24"/>
        <v>720</v>
      </c>
      <c r="M72" s="6">
        <f t="shared" si="24"/>
        <v>48</v>
      </c>
    </row>
    <row r="73" spans="1:13" s="8" customFormat="1" ht="12.75">
      <c r="A73" s="8" t="s">
        <v>77</v>
      </c>
      <c r="B73" s="8" t="s">
        <v>17</v>
      </c>
      <c r="C73" s="16">
        <f>SUM(D73:M73)</f>
        <v>1257</v>
      </c>
      <c r="D73" s="16">
        <v>941</v>
      </c>
      <c r="E73" s="16">
        <v>52</v>
      </c>
      <c r="F73" s="16">
        <v>17</v>
      </c>
      <c r="G73" s="16">
        <v>7</v>
      </c>
      <c r="H73" s="16">
        <v>6</v>
      </c>
      <c r="I73" s="16">
        <v>0</v>
      </c>
      <c r="J73" s="16">
        <v>0</v>
      </c>
      <c r="K73" s="16">
        <v>57</v>
      </c>
      <c r="L73" s="16">
        <v>152</v>
      </c>
      <c r="M73" s="16">
        <v>25</v>
      </c>
    </row>
    <row r="74" spans="1:13" s="12" customFormat="1" ht="12.75">
      <c r="A74" s="11" t="s">
        <v>78</v>
      </c>
      <c r="C74" s="6">
        <f>SUM(D74:M74)</f>
        <v>1257</v>
      </c>
      <c r="D74" s="6">
        <f>+D73</f>
        <v>941</v>
      </c>
      <c r="E74" s="6">
        <f aca="true" t="shared" si="25" ref="E74:M74">+E73</f>
        <v>52</v>
      </c>
      <c r="F74" s="6">
        <f t="shared" si="25"/>
        <v>17</v>
      </c>
      <c r="G74" s="6">
        <f t="shared" si="25"/>
        <v>7</v>
      </c>
      <c r="H74" s="6">
        <f t="shared" si="25"/>
        <v>6</v>
      </c>
      <c r="I74" s="6">
        <f t="shared" si="25"/>
        <v>0</v>
      </c>
      <c r="J74" s="6">
        <f t="shared" si="25"/>
        <v>0</v>
      </c>
      <c r="K74" s="6">
        <f t="shared" si="25"/>
        <v>57</v>
      </c>
      <c r="L74" s="6">
        <f t="shared" si="25"/>
        <v>152</v>
      </c>
      <c r="M74" s="6">
        <f t="shared" si="25"/>
        <v>25</v>
      </c>
    </row>
    <row r="75" spans="3:13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s="10" customFormat="1" ht="12.75">
      <c r="A76" s="1" t="s">
        <v>79</v>
      </c>
      <c r="C76" s="6">
        <f>+C7+C10+C12+C16+C19+C21+C23+C26+C30+C33+C35+C38+C40+C43+C45+C49+C51+C56+C58+C61+C63+C65+C68+C71+C73</f>
        <v>348668</v>
      </c>
      <c r="D76" s="6">
        <f>+D7+D10+D12+D16+D19+D21+D23+D26+D30+D33+D35+D38+D40+D43+D45+D49+D51+D56+D58+D61+D63+D65+D68+D71+D73</f>
        <v>299641</v>
      </c>
      <c r="E76" s="6">
        <f aca="true" t="shared" si="26" ref="E76:M76">+E7+E10+E12+E16+E19+E21+E23+E26+E30+E33+E35+E38+E40+E43+E45+E49+E51+E56+E58+E61+E63+E65+E68+E71+E73</f>
        <v>27674</v>
      </c>
      <c r="F76" s="6">
        <f t="shared" si="26"/>
        <v>3302</v>
      </c>
      <c r="G76" s="6">
        <f t="shared" si="26"/>
        <v>328</v>
      </c>
      <c r="H76" s="6">
        <f t="shared" si="26"/>
        <v>82</v>
      </c>
      <c r="I76" s="6">
        <f t="shared" si="26"/>
        <v>0</v>
      </c>
      <c r="J76" s="6">
        <f t="shared" si="26"/>
        <v>10</v>
      </c>
      <c r="K76" s="6">
        <f t="shared" si="26"/>
        <v>4416</v>
      </c>
      <c r="L76" s="6">
        <f t="shared" si="26"/>
        <v>10330</v>
      </c>
      <c r="M76" s="6">
        <f t="shared" si="26"/>
        <v>2885</v>
      </c>
    </row>
    <row r="77" spans="1:13" s="10" customFormat="1" ht="12.75">
      <c r="A77" s="1" t="s">
        <v>80</v>
      </c>
      <c r="C77" s="3">
        <f>+C13+C15+C18+C25+C27+C29+C32+C36+C41+C48+C52+C54+C55+C60+C69</f>
        <v>13573</v>
      </c>
      <c r="D77" s="3">
        <f>+D13+D15+D18+D25+D27+D29+D32+D36+D41+D48+D52+D54+D55+D60+D69</f>
        <v>721</v>
      </c>
      <c r="E77" s="3">
        <f aca="true" t="shared" si="27" ref="E77:M77">+E13+E15+E18+E25+E27+E29+E32+E36+E41+E48+E52+E54+E55+E60+E69</f>
        <v>8</v>
      </c>
      <c r="F77" s="3">
        <f t="shared" si="27"/>
        <v>2</v>
      </c>
      <c r="G77" s="3">
        <f t="shared" si="27"/>
        <v>3</v>
      </c>
      <c r="H77" s="3">
        <f t="shared" si="27"/>
        <v>2</v>
      </c>
      <c r="I77" s="3">
        <f t="shared" si="27"/>
        <v>0</v>
      </c>
      <c r="J77" s="3">
        <f t="shared" si="27"/>
        <v>1</v>
      </c>
      <c r="K77" s="3">
        <f t="shared" si="27"/>
        <v>434</v>
      </c>
      <c r="L77" s="3">
        <f t="shared" si="27"/>
        <v>12367</v>
      </c>
      <c r="M77" s="3">
        <f t="shared" si="27"/>
        <v>35</v>
      </c>
    </row>
    <row r="78" spans="1:13" s="10" customFormat="1" ht="12.75">
      <c r="A78" s="1" t="s">
        <v>81</v>
      </c>
      <c r="C78" s="3">
        <f>+C8+C46+C66</f>
        <v>8</v>
      </c>
      <c r="D78" s="3">
        <f>+D8+D46+D66</f>
        <v>0</v>
      </c>
      <c r="E78" s="3">
        <f aca="true" t="shared" si="28" ref="E78:M78">+E8+E46+E66</f>
        <v>3</v>
      </c>
      <c r="F78" s="3">
        <f t="shared" si="28"/>
        <v>5</v>
      </c>
      <c r="G78" s="3">
        <f t="shared" si="28"/>
        <v>0</v>
      </c>
      <c r="H78" s="3">
        <f t="shared" si="28"/>
        <v>0</v>
      </c>
      <c r="I78" s="3">
        <f t="shared" si="28"/>
        <v>0</v>
      </c>
      <c r="J78" s="3">
        <f t="shared" si="28"/>
        <v>0</v>
      </c>
      <c r="K78" s="3">
        <f t="shared" si="28"/>
        <v>0</v>
      </c>
      <c r="L78" s="3">
        <f t="shared" si="28"/>
        <v>0</v>
      </c>
      <c r="M78" s="3">
        <f t="shared" si="28"/>
        <v>0</v>
      </c>
    </row>
    <row r="79" spans="1:13" s="10" customFormat="1" ht="12.75">
      <c r="A79" s="1" t="s">
        <v>82</v>
      </c>
      <c r="C79" s="6">
        <f>+C9+C11+C14+C17+C20+C22+C24+C28+C31+C34+C37+C39+C42+C44+C47+C50+C53+C57+C59+C62+C64+C67+C70+C72+C74</f>
        <v>362249</v>
      </c>
      <c r="D79" s="6">
        <f>+D9+D11+D14+D17+D20+D22+D24+D28+D31+D34+D37+D39+D42+D44+D47+D50+D53+D57+D59+D62+D64+D67+D70+D72+D74</f>
        <v>300362</v>
      </c>
      <c r="E79" s="6">
        <f aca="true" t="shared" si="29" ref="E79:M79">+E9+E11+E14+E17+E20+E22+E24+E28+E31+E34+E37+E39+E42+E44+E47+E50+E53+E57+E59+E62+E64+E67+E70+E72+E74</f>
        <v>27685</v>
      </c>
      <c r="F79" s="6">
        <f t="shared" si="29"/>
        <v>3309</v>
      </c>
      <c r="G79" s="6">
        <f t="shared" si="29"/>
        <v>331</v>
      </c>
      <c r="H79" s="6">
        <f t="shared" si="29"/>
        <v>84</v>
      </c>
      <c r="I79" s="6">
        <f t="shared" si="29"/>
        <v>0</v>
      </c>
      <c r="J79" s="6">
        <f t="shared" si="29"/>
        <v>11</v>
      </c>
      <c r="K79" s="6">
        <f t="shared" si="29"/>
        <v>4850</v>
      </c>
      <c r="L79" s="6">
        <f t="shared" si="29"/>
        <v>22697</v>
      </c>
      <c r="M79" s="6">
        <f t="shared" si="29"/>
        <v>2920</v>
      </c>
    </row>
    <row r="81" ht="12.75">
      <c r="A81" s="1"/>
    </row>
    <row r="82" ht="12.75">
      <c r="A82" s="1"/>
    </row>
    <row r="83" ht="12.75">
      <c r="A83" s="1"/>
    </row>
    <row r="84" ht="12.75">
      <c r="A84" s="4" t="s">
        <v>93</v>
      </c>
    </row>
    <row r="85" ht="12.75">
      <c r="A85" s="4"/>
    </row>
    <row r="86" spans="1:13" ht="12.75">
      <c r="A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2015-12-18T15:10:22Z</cp:lastPrinted>
  <dcterms:created xsi:type="dcterms:W3CDTF">2012-12-10T19:56:48Z</dcterms:created>
  <dcterms:modified xsi:type="dcterms:W3CDTF">2015-12-18T15:10:23Z</dcterms:modified>
  <cp:category/>
  <cp:version/>
  <cp:contentType/>
  <cp:contentStatus/>
</cp:coreProperties>
</file>